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5445" windowHeight="6075" activeTab="0"/>
  </bookViews>
  <sheets>
    <sheet name="Prev Orç" sheetId="1" r:id="rId1"/>
    <sheet name="=S$4$-E$12$" sheetId="2" state="hidden" r:id="rId2"/>
    <sheet name="Plan2" sheetId="3" r:id="rId3"/>
    <sheet name="Plan3" sheetId="4" r:id="rId4"/>
  </sheets>
  <definedNames>
    <definedName name="_xlnm.Print_Area" localSheetId="0">'Prev Orç'!$A$1:$E$87</definedName>
  </definedNames>
  <calcPr fullCalcOnLoad="1"/>
</workbook>
</file>

<file path=xl/comments1.xml><?xml version="1.0" encoding="utf-8"?>
<comments xmlns="http://schemas.openxmlformats.org/spreadsheetml/2006/main">
  <authors>
    <author>uel</author>
  </authors>
  <commentList>
    <comment ref="B3" authorId="0">
      <text>
        <r>
          <rPr>
            <b/>
            <sz val="8"/>
            <rFont val="Tahoma"/>
            <family val="2"/>
          </rPr>
          <t>Descrição do Centro de Estudo.</t>
        </r>
      </text>
    </comment>
    <comment ref="B4" authorId="0">
      <text>
        <r>
          <rPr>
            <b/>
            <sz val="8"/>
            <rFont val="Tahoma"/>
            <family val="2"/>
          </rPr>
          <t>Descrição do Departamento.</t>
        </r>
      </text>
    </comment>
    <comment ref="E5" authorId="0">
      <text>
        <r>
          <rPr>
            <b/>
            <sz val="8"/>
            <rFont val="Tahoma"/>
            <family val="2"/>
          </rPr>
          <t>Inserir o Ano/Turma da Oferta do Curso</t>
        </r>
      </text>
    </comment>
    <comment ref="A9" authorId="0">
      <text>
        <r>
          <rPr>
            <b/>
            <sz val="8"/>
            <rFont val="Tahoma"/>
            <family val="2"/>
          </rPr>
          <t>Descrição de Curso.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Valor previsto para materiais: expedientes, limpeza, latoratorial, artigos de higiene pessoal, suprimentos de informática, materiais descatáveis e outros.
</t>
        </r>
      </text>
    </comment>
    <comment ref="C19" authorId="0">
      <text>
        <r>
          <rPr>
            <b/>
            <sz val="8"/>
            <rFont val="Tahoma"/>
            <family val="2"/>
          </rPr>
          <t>Quantidade de Passagens (Professores Convidados).</t>
        </r>
      </text>
    </comment>
    <comment ref="D19" authorId="0">
      <text>
        <r>
          <rPr>
            <b/>
            <sz val="8"/>
            <rFont val="Tahoma"/>
            <family val="2"/>
          </rPr>
          <t>Preço Unitário de Passagem (Ida e Volta).</t>
        </r>
      </text>
    </comment>
    <comment ref="C20" authorId="0">
      <text>
        <r>
          <rPr>
            <b/>
            <sz val="8"/>
            <rFont val="Tahoma"/>
            <family val="2"/>
          </rPr>
          <t>Quantidade de Diárias / Hospedagens.</t>
        </r>
      </text>
    </comment>
    <comment ref="D20" authorId="0">
      <text>
        <r>
          <rPr>
            <b/>
            <sz val="8"/>
            <rFont val="Tahoma"/>
            <family val="2"/>
          </rPr>
          <t>Preço Unitário de Diária / Hospedagem.</t>
        </r>
      </text>
    </comment>
    <comment ref="C21" authorId="0">
      <text>
        <r>
          <rPr>
            <b/>
            <sz val="8"/>
            <rFont val="Tahoma"/>
            <family val="2"/>
          </rPr>
          <t>Quantidade de Refeições.</t>
        </r>
      </text>
    </comment>
    <comment ref="D21" authorId="0">
      <text>
        <r>
          <rPr>
            <b/>
            <sz val="8"/>
            <rFont val="Tahoma"/>
            <family val="2"/>
          </rPr>
          <t>Preço Unitário de Refeição.</t>
        </r>
      </text>
    </comment>
    <comment ref="E22" authorId="0">
      <text>
        <r>
          <rPr>
            <b/>
            <sz val="8"/>
            <rFont val="Tahoma"/>
            <family val="2"/>
          </rPr>
          <t>Despesas Com Divulgação do Curso.</t>
        </r>
      </text>
    </comment>
    <comment ref="E23" authorId="0">
      <text>
        <r>
          <rPr>
            <b/>
            <sz val="8"/>
            <rFont val="Tahoma"/>
            <family val="2"/>
          </rPr>
          <t>Valor previsto com Despesas Bancária (Emissão de Boletos, Taxas e outros).</t>
        </r>
      </text>
    </comment>
    <comment ref="E24" authorId="0">
      <text>
        <r>
          <rPr>
            <b/>
            <sz val="8"/>
            <rFont val="Tahoma"/>
            <family val="2"/>
          </rPr>
          <t>Outros Serviços Diversos (Coffe Break, Palestrante, etc.)</t>
        </r>
      </text>
    </comment>
    <comment ref="E27" authorId="0">
      <text>
        <r>
          <rPr>
            <b/>
            <sz val="8"/>
            <rFont val="Tahoma"/>
            <family val="2"/>
          </rPr>
          <t>Valor previsto para Aquisição de Equipamentos.</t>
        </r>
      </text>
    </comment>
    <comment ref="E28" authorId="0">
      <text>
        <r>
          <rPr>
            <b/>
            <sz val="8"/>
            <rFont val="Tahoma"/>
            <family val="2"/>
          </rPr>
          <t>Aqusição de Outros Materiais Permanentes.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Valor complementar para aquisiação de Acervo (Além do valor previsto no item anterior)
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Número de Bolsa Servidor. (De acordo com a Resolução CA nº 242/2009. Ex: Servidor 50% e Dependentes 25%).</t>
        </r>
      </text>
    </comment>
    <comment ref="C36" authorId="0">
      <text>
        <r>
          <rPr>
            <b/>
            <sz val="8"/>
            <rFont val="Tahoma"/>
            <family val="2"/>
          </rPr>
          <t>Número Mínimo de Candidatos.</t>
        </r>
      </text>
    </comment>
    <comment ref="C16" authorId="0">
      <text>
        <r>
          <rPr>
            <b/>
            <sz val="8"/>
            <rFont val="Tahoma"/>
            <family val="2"/>
          </rPr>
          <t>Carga Horária Total dos Professores Convidados.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Valor Remuneração por Hora-Aula de Professores Convidados.</t>
        </r>
      </text>
    </comment>
    <comment ref="C17" authorId="0">
      <text>
        <r>
          <rPr>
            <b/>
            <sz val="8"/>
            <rFont val="Tahoma"/>
            <family val="2"/>
          </rPr>
          <t>Número de Meses de pagamento para Outros Convidados.</t>
        </r>
      </text>
    </comment>
    <comment ref="D17" authorId="0">
      <text>
        <r>
          <rPr>
            <b/>
            <sz val="8"/>
            <rFont val="Tahoma"/>
            <family val="2"/>
          </rPr>
          <t>Valor Mensal Estimado para Outros Convidados.</t>
        </r>
      </text>
    </comment>
    <comment ref="C38" authorId="0">
      <text>
        <r>
          <rPr>
            <b/>
            <sz val="8"/>
            <rFont val="Tahoma"/>
            <family val="2"/>
          </rPr>
          <t>Inserir o número de semestres referente ao curso.</t>
        </r>
      </text>
    </comment>
    <comment ref="D47" authorId="0">
      <text>
        <r>
          <rPr>
            <b/>
            <sz val="8"/>
            <rFont val="Tahoma"/>
            <family val="2"/>
          </rPr>
          <t>Inserir a data,</t>
        </r>
      </text>
    </comment>
    <comment ref="E51" authorId="0">
      <text>
        <r>
          <rPr>
            <b/>
            <sz val="8"/>
            <rFont val="Tahoma"/>
            <family val="2"/>
          </rPr>
          <t xml:space="preserve">Nome do Coordenador </t>
        </r>
      </text>
    </comment>
    <comment ref="E6" authorId="0">
      <text>
        <r>
          <rPr>
            <b/>
            <sz val="8"/>
            <rFont val="Tahoma"/>
            <family val="2"/>
          </rPr>
          <t>Inserir a Carga Horária do Curso.</t>
        </r>
      </text>
    </comment>
    <comment ref="A59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59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2"/>
          </rPr>
          <t>Inserir o Número da Chapa do Docente (Coordenador)</t>
        </r>
      </text>
    </comment>
    <comment ref="D58" authorId="0">
      <text>
        <r>
          <rPr>
            <b/>
            <sz val="8"/>
            <rFont val="Tahoma"/>
            <family val="2"/>
          </rPr>
          <t>Inserir a Carga Horária do Docente, atribuída ao Curso.</t>
        </r>
      </text>
    </comment>
    <comment ref="A60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0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0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1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1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2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2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3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3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4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5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5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6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7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8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9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0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1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1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2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2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3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3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4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4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5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5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6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7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8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8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9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9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80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80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81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81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82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82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<sst xmlns="http://schemas.openxmlformats.org/spreadsheetml/2006/main" count="66" uniqueCount="66">
  <si>
    <t>Material de Consumo</t>
  </si>
  <si>
    <t>Serviço de Terceiros</t>
  </si>
  <si>
    <t>. Passagens</t>
  </si>
  <si>
    <t>. Diárias/Hospedagem</t>
  </si>
  <si>
    <t>. Alimentação</t>
  </si>
  <si>
    <t>. Divulgação</t>
  </si>
  <si>
    <t>Aquisições Especiais</t>
  </si>
  <si>
    <t>. Equipamentos</t>
  </si>
  <si>
    <t>Discriminação</t>
  </si>
  <si>
    <t>2.1</t>
  </si>
  <si>
    <t>. Pessoal Convidado</t>
  </si>
  <si>
    <t>2.1.1</t>
  </si>
  <si>
    <t>2.1.2</t>
  </si>
  <si>
    <t>2.1.3</t>
  </si>
  <si>
    <t>2.2</t>
  </si>
  <si>
    <t>2.3</t>
  </si>
  <si>
    <t>2.4</t>
  </si>
  <si>
    <t>2.5</t>
  </si>
  <si>
    <t>2.6</t>
  </si>
  <si>
    <t>. Outros Serviços de Terceiros</t>
  </si>
  <si>
    <t>3.1</t>
  </si>
  <si>
    <t>3.2</t>
  </si>
  <si>
    <t>. Material Permanente</t>
  </si>
  <si>
    <t>3.3</t>
  </si>
  <si>
    <t>TOTAL</t>
  </si>
  <si>
    <t xml:space="preserve">   . Encargos Sociais</t>
  </si>
  <si>
    <t xml:space="preserve">Londrina, </t>
  </si>
  <si>
    <t>Coordenador(a) do Curso</t>
  </si>
  <si>
    <t>(Por Aluno)</t>
  </si>
  <si>
    <t>(Número Mínimo)</t>
  </si>
  <si>
    <t>O b s e r v a ç õ e s</t>
  </si>
  <si>
    <t>Relação dos Docentes</t>
  </si>
  <si>
    <t>Previsão Orçamentária para Programa de Pós Graduação (Curso da Casa)</t>
  </si>
  <si>
    <t>Chapa</t>
  </si>
  <si>
    <t>Carga Horária Docente Atribuída ao Curso</t>
  </si>
  <si>
    <t>. Despesas Bancárias</t>
  </si>
  <si>
    <t>2.7</t>
  </si>
  <si>
    <t>Ano/Turma</t>
  </si>
  <si>
    <t>* A Coordenação deverá fazer as adequações necessárias nas Resoluções do Curso, frente aos dados informados nessa solicitação.</t>
  </si>
  <si>
    <t xml:space="preserve">                            Número de Vagas</t>
  </si>
  <si>
    <t xml:space="preserve">                            Bolsa Servidor</t>
  </si>
  <si>
    <t xml:space="preserve">                            Número de Parcelas</t>
  </si>
  <si>
    <t>Número de Semestres do Curso</t>
  </si>
  <si>
    <t>3.4</t>
  </si>
  <si>
    <t>Prof(a)</t>
  </si>
  <si>
    <t>Total Carga Horaria Professores da UEL</t>
  </si>
  <si>
    <t>RELAÇÃO DE DOCENTES COM AS RESPECTIVAS CARGA HORÁRIAS ATRIBUÍDAS AO CURSO</t>
  </si>
  <si>
    <t>Carga Horária do Curso</t>
  </si>
  <si>
    <t xml:space="preserve">                             Valor Estimado da Mensalidade</t>
  </si>
  <si>
    <t>Semestres</t>
  </si>
  <si>
    <t>em R$</t>
  </si>
  <si>
    <t xml:space="preserve">   . Docentes Convidados</t>
  </si>
  <si>
    <t xml:space="preserve">   . Outros Convidados</t>
  </si>
  <si>
    <t>Centro ...</t>
  </si>
  <si>
    <t>Departamento ...</t>
  </si>
  <si>
    <t>Esclarecimentos devem ser solicitados junto à PROPLAN/DPDA/DC, através dos ramais 4113 ou 4271, falor com Claudio, Luciano ou Luis Fernando.</t>
  </si>
  <si>
    <t>Quantidade</t>
  </si>
  <si>
    <t>Itens</t>
  </si>
  <si>
    <t>Valor Unitário
(Em R$)</t>
  </si>
  <si>
    <t>Valor Total
(Em R$)</t>
  </si>
  <si>
    <t>. Complemento de Acervo Bibliográfico ¹</t>
  </si>
  <si>
    <t>** A previsão Orçamentária ainda será acrescida de percentuais normatizados pela Instituição.</t>
  </si>
  <si>
    <t>*** O Valor estimado de mensalidade poderá ser alterado após calculos oficiais da PROPLAN.</t>
  </si>
  <si>
    <t xml:space="preserve">Nome do Curso: </t>
  </si>
  <si>
    <r>
      <t>. Acervo Bibliográfico</t>
    </r>
    <r>
      <rPr>
        <sz val="8"/>
        <rFont val="Calibri"/>
        <family val="2"/>
      </rPr>
      <t xml:space="preserve"> (Valor previsto pela Resolução CA nº 75/2023)</t>
    </r>
  </si>
  <si>
    <t>¹ Caso a Coordenação necessite de valor maior que o previsto pela Resolução CA nº 75/2023.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</si>
</sst>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#,##0.000_);\(#,##0.000\)"/>
    <numFmt numFmtId="185" formatCode="#,##0.0000_);\(#,##0.0000\)"/>
    <numFmt numFmtId="186" formatCode="#,##0.00000_);\(#,##0.00000\)"/>
    <numFmt numFmtId="187" formatCode="#,##0.000000_);\(#,##0.000000\)"/>
    <numFmt numFmtId="188" formatCode="#,##0.0_);\(#,##0.0\)"/>
    <numFmt numFmtId="189" formatCode="#,##0.0_);[Red]\(#,##0.0\)"/>
    <numFmt numFmtId="190" formatCode="#,##0.000_);[Red]\(#,##0.000\)"/>
    <numFmt numFmtId="191" formatCode="#,##0.0000_);[Red]\(#,##0.0000\)"/>
    <numFmt numFmtId="192" formatCode="#,##0.00000_);[Red]\(#,##0.00000\)"/>
    <numFmt numFmtId="193" formatCode="0.0%"/>
    <numFmt numFmtId="194" formatCode="#,##0.0;\-#,##0.0"/>
    <numFmt numFmtId="195" formatCode="00"/>
    <numFmt numFmtId="196" formatCode="&quot;R$&quot;\ #,##0.00"/>
    <numFmt numFmtId="197" formatCode="0000000"/>
    <numFmt numFmtId="198" formatCode="&quot;R$ &quot;#,##0.00"/>
    <numFmt numFmtId="199" formatCode="[$-416]dddd\,\ d&quot; de &quot;mmmm&quot; de &quot;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Penguin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i/>
      <u val="single"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9"/>
      <name val="MS Sans Serif"/>
      <family val="0"/>
    </font>
    <font>
      <sz val="11"/>
      <color indexed="9"/>
      <name val="MS Sans Serif"/>
      <family val="0"/>
    </font>
    <font>
      <sz val="10"/>
      <color indexed="9"/>
      <name val="Calibri"/>
      <family val="2"/>
    </font>
    <font>
      <b/>
      <sz val="14"/>
      <color indexed="48"/>
      <name val="Calibri"/>
      <family val="2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MS Sans Serif"/>
      <family val="0"/>
    </font>
    <font>
      <sz val="11"/>
      <color theme="0"/>
      <name val="MS Sans Serif"/>
      <family val="0"/>
    </font>
    <font>
      <sz val="10"/>
      <color theme="0"/>
      <name val="Calibri"/>
      <family val="2"/>
    </font>
    <font>
      <sz val="10"/>
      <color rgb="FFFF0000"/>
      <name val="MS Sans Serif"/>
      <family val="0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3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0" xfId="0" applyFont="1" applyFill="1" applyAlignment="1" applyProtection="1">
      <alignment/>
      <protection locked="0"/>
    </xf>
    <xf numFmtId="2" fontId="28" fillId="0" borderId="0" xfId="0" applyNumberFormat="1" applyFont="1" applyAlignment="1">
      <alignment vertic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33" borderId="0" xfId="0" applyFont="1" applyFill="1" applyAlignment="1" applyProtection="1">
      <alignment/>
      <protection locked="0"/>
    </xf>
    <xf numFmtId="0" fontId="30" fillId="0" borderId="0" xfId="0" applyFont="1" applyAlignment="1">
      <alignment/>
    </xf>
    <xf numFmtId="0" fontId="29" fillId="33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0" xfId="0" applyFont="1" applyBorder="1" applyAlignment="1" quotePrefix="1">
      <alignment horizontal="left"/>
    </xf>
    <xf numFmtId="0" fontId="29" fillId="0" borderId="11" xfId="0" applyFont="1" applyBorder="1" applyAlignment="1">
      <alignment/>
    </xf>
    <xf numFmtId="4" fontId="29" fillId="0" borderId="11" xfId="0" applyNumberFormat="1" applyFont="1" applyBorder="1" applyAlignment="1">
      <alignment/>
    </xf>
    <xf numFmtId="4" fontId="29" fillId="33" borderId="12" xfId="0" applyNumberFormat="1" applyFont="1" applyFill="1" applyBorder="1" applyAlignment="1" applyProtection="1">
      <alignment/>
      <protection locked="0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0" fontId="29" fillId="0" borderId="13" xfId="0" applyFont="1" applyBorder="1" applyAlignment="1" quotePrefix="1">
      <alignment horizontal="left"/>
    </xf>
    <xf numFmtId="0" fontId="29" fillId="0" borderId="14" xfId="0" applyFont="1" applyBorder="1" applyAlignment="1">
      <alignment/>
    </xf>
    <xf numFmtId="4" fontId="29" fillId="0" borderId="14" xfId="0" applyNumberFormat="1" applyFont="1" applyBorder="1" applyAlignment="1">
      <alignment/>
    </xf>
    <xf numFmtId="4" fontId="29" fillId="0" borderId="12" xfId="0" applyNumberFormat="1" applyFont="1" applyBorder="1" applyAlignment="1" applyProtection="1">
      <alignment/>
      <protection hidden="1"/>
    </xf>
    <xf numFmtId="4" fontId="28" fillId="0" borderId="12" xfId="0" applyNumberFormat="1" applyFont="1" applyBorder="1" applyAlignment="1" applyProtection="1">
      <alignment/>
      <protection hidden="1"/>
    </xf>
    <xf numFmtId="0" fontId="31" fillId="0" borderId="14" xfId="0" applyFont="1" applyBorder="1" applyAlignment="1">
      <alignment/>
    </xf>
    <xf numFmtId="0" fontId="31" fillId="33" borderId="14" xfId="0" applyNumberFormat="1" applyFont="1" applyFill="1" applyBorder="1" applyAlignment="1" applyProtection="1">
      <alignment/>
      <protection locked="0"/>
    </xf>
    <xf numFmtId="4" fontId="31" fillId="33" borderId="14" xfId="0" applyNumberFormat="1" applyFont="1" applyFill="1" applyBorder="1" applyAlignment="1" applyProtection="1">
      <alignment/>
      <protection locked="0"/>
    </xf>
    <xf numFmtId="4" fontId="31" fillId="0" borderId="12" xfId="0" applyNumberFormat="1" applyFont="1" applyBorder="1" applyAlignment="1">
      <alignment/>
    </xf>
    <xf numFmtId="0" fontId="31" fillId="33" borderId="14" xfId="0" applyFont="1" applyFill="1" applyBorder="1" applyAlignment="1" applyProtection="1">
      <alignment/>
      <protection locked="0"/>
    </xf>
    <xf numFmtId="4" fontId="31" fillId="0" borderId="14" xfId="0" applyNumberFormat="1" applyFont="1" applyBorder="1" applyAlignment="1">
      <alignment/>
    </xf>
    <xf numFmtId="1" fontId="28" fillId="33" borderId="14" xfId="0" applyNumberFormat="1" applyFont="1" applyFill="1" applyBorder="1" applyAlignment="1" applyProtection="1">
      <alignment/>
      <protection locked="0"/>
    </xf>
    <xf numFmtId="4" fontId="28" fillId="33" borderId="14" xfId="0" applyNumberFormat="1" applyFont="1" applyFill="1" applyBorder="1" applyAlignment="1" applyProtection="1">
      <alignment/>
      <protection locked="0"/>
    </xf>
    <xf numFmtId="4" fontId="28" fillId="33" borderId="12" xfId="0" applyNumberFormat="1" applyFont="1" applyFill="1" applyBorder="1" applyAlignment="1" applyProtection="1">
      <alignment/>
      <protection locked="0"/>
    </xf>
    <xf numFmtId="4" fontId="28" fillId="0" borderId="12" xfId="0" applyNumberFormat="1" applyFont="1" applyFill="1" applyBorder="1" applyAlignment="1" applyProtection="1">
      <alignment/>
      <protection hidden="1"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/>
    </xf>
    <xf numFmtId="0" fontId="28" fillId="34" borderId="17" xfId="0" applyFont="1" applyFill="1" applyBorder="1" applyAlignment="1">
      <alignment/>
    </xf>
    <xf numFmtId="0" fontId="32" fillId="34" borderId="18" xfId="0" applyFont="1" applyFill="1" applyBorder="1" applyAlignment="1">
      <alignment horizontal="left"/>
    </xf>
    <xf numFmtId="0" fontId="29" fillId="34" borderId="18" xfId="0" applyFont="1" applyFill="1" applyBorder="1" applyAlignment="1">
      <alignment/>
    </xf>
    <xf numFmtId="0" fontId="29" fillId="34" borderId="19" xfId="0" applyFont="1" applyFill="1" applyBorder="1" applyAlignment="1">
      <alignment/>
    </xf>
    <xf numFmtId="4" fontId="29" fillId="34" borderId="20" xfId="0" applyNumberFormat="1" applyFont="1" applyFill="1" applyBorder="1" applyAlignment="1" applyProtection="1">
      <alignment/>
      <protection hidden="1"/>
    </xf>
    <xf numFmtId="0" fontId="28" fillId="0" borderId="21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4" fontId="29" fillId="0" borderId="23" xfId="0" applyNumberFormat="1" applyFont="1" applyFill="1" applyBorder="1" applyAlignment="1">
      <alignment/>
    </xf>
    <xf numFmtId="0" fontId="28" fillId="0" borderId="24" xfId="0" applyFont="1" applyBorder="1" applyAlignment="1">
      <alignment horizontal="left"/>
    </xf>
    <xf numFmtId="0" fontId="31" fillId="0" borderId="25" xfId="0" applyFont="1" applyBorder="1" applyAlignment="1">
      <alignment horizontal="right"/>
    </xf>
    <xf numFmtId="2" fontId="33" fillId="0" borderId="14" xfId="0" applyNumberFormat="1" applyFont="1" applyFill="1" applyBorder="1" applyAlignment="1" applyProtection="1">
      <alignment horizontal="right"/>
      <protection hidden="1"/>
    </xf>
    <xf numFmtId="0" fontId="31" fillId="0" borderId="25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28" fillId="0" borderId="27" xfId="0" applyFont="1" applyBorder="1" applyAlignment="1">
      <alignment horizontal="left"/>
    </xf>
    <xf numFmtId="1" fontId="33" fillId="33" borderId="14" xfId="0" applyNumberFormat="1" applyFont="1" applyFill="1" applyBorder="1" applyAlignment="1" applyProtection="1">
      <alignment horizontal="right"/>
      <protection locked="0"/>
    </xf>
    <xf numFmtId="1" fontId="31" fillId="0" borderId="25" xfId="0" applyNumberFormat="1" applyFont="1" applyBorder="1" applyAlignment="1">
      <alignment horizontal="right"/>
    </xf>
    <xf numFmtId="0" fontId="29" fillId="33" borderId="14" xfId="0" applyFont="1" applyFill="1" applyBorder="1" applyAlignment="1" applyProtection="1">
      <alignment horizontal="right"/>
      <protection locked="0"/>
    </xf>
    <xf numFmtId="0" fontId="28" fillId="0" borderId="28" xfId="0" applyFont="1" applyBorder="1" applyAlignment="1">
      <alignment horizontal="left"/>
    </xf>
    <xf numFmtId="0" fontId="31" fillId="0" borderId="29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8" fillId="0" borderId="31" xfId="0" applyFont="1" applyBorder="1" applyAlignment="1">
      <alignment horizontal="left"/>
    </xf>
    <xf numFmtId="1" fontId="31" fillId="0" borderId="32" xfId="0" applyNumberFormat="1" applyFont="1" applyBorder="1" applyAlignment="1">
      <alignment horizontal="right"/>
    </xf>
    <xf numFmtId="1" fontId="33" fillId="0" borderId="33" xfId="0" applyNumberFormat="1" applyFont="1" applyFill="1" applyBorder="1" applyAlignment="1" applyProtection="1">
      <alignment horizontal="right"/>
      <protection hidden="1"/>
    </xf>
    <xf numFmtId="0" fontId="31" fillId="0" borderId="32" xfId="0" applyFont="1" applyFill="1" applyBorder="1" applyAlignment="1">
      <alignment horizontal="left"/>
    </xf>
    <xf numFmtId="0" fontId="28" fillId="0" borderId="34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1" fontId="31" fillId="0" borderId="0" xfId="0" applyNumberFormat="1" applyFont="1" applyBorder="1" applyAlignment="1">
      <alignment horizontal="left"/>
    </xf>
    <xf numFmtId="1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49" fontId="35" fillId="0" borderId="0" xfId="0" applyNumberFormat="1" applyFont="1" applyBorder="1" applyAlignment="1">
      <alignment horizontal="left" vertical="top"/>
    </xf>
    <xf numFmtId="1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33" borderId="0" xfId="0" applyFont="1" applyFill="1" applyAlignment="1" applyProtection="1">
      <alignment horizontal="right"/>
      <protection locked="0"/>
    </xf>
    <xf numFmtId="0" fontId="36" fillId="0" borderId="35" xfId="0" applyFont="1" applyBorder="1" applyAlignment="1">
      <alignment horizontal="center" vertical="center" wrapText="1"/>
    </xf>
    <xf numFmtId="0" fontId="37" fillId="34" borderId="36" xfId="0" applyFont="1" applyFill="1" applyBorder="1" applyAlignment="1">
      <alignment horizontal="center" vertical="center"/>
    </xf>
    <xf numFmtId="0" fontId="37" fillId="34" borderId="37" xfId="0" applyFont="1" applyFill="1" applyBorder="1" applyAlignment="1">
      <alignment horizontal="center" vertical="center"/>
    </xf>
    <xf numFmtId="0" fontId="37" fillId="34" borderId="37" xfId="0" applyFont="1" applyFill="1" applyBorder="1" applyAlignment="1">
      <alignment horizontal="center" vertical="center" wrapText="1"/>
    </xf>
    <xf numFmtId="0" fontId="37" fillId="34" borderId="38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30" fillId="35" borderId="0" xfId="0" applyFont="1" applyFill="1" applyAlignment="1">
      <alignment/>
    </xf>
    <xf numFmtId="2" fontId="28" fillId="35" borderId="0" xfId="0" applyNumberFormat="1" applyFont="1" applyFill="1" applyAlignment="1">
      <alignment vertical="center" wrapText="1"/>
    </xf>
    <xf numFmtId="2" fontId="48" fillId="35" borderId="0" xfId="0" applyNumberFormat="1" applyFont="1" applyFill="1" applyAlignment="1">
      <alignment vertical="center" wrapText="1"/>
    </xf>
    <xf numFmtId="0" fontId="28" fillId="35" borderId="0" xfId="0" applyFont="1" applyFill="1" applyAlignment="1">
      <alignment/>
    </xf>
    <xf numFmtId="0" fontId="48" fillId="35" borderId="0" xfId="0" applyFont="1" applyFill="1" applyAlignment="1">
      <alignment/>
    </xf>
    <xf numFmtId="0" fontId="28" fillId="35" borderId="0" xfId="0" applyFont="1" applyFill="1" applyAlignment="1">
      <alignment vertical="center" wrapText="1"/>
    </xf>
    <xf numFmtId="4" fontId="28" fillId="35" borderId="0" xfId="0" applyNumberFormat="1" applyFont="1" applyFill="1" applyAlignment="1">
      <alignment/>
    </xf>
    <xf numFmtId="40" fontId="28" fillId="35" borderId="0" xfId="60" applyFont="1" applyFill="1" applyAlignment="1">
      <alignment/>
    </xf>
    <xf numFmtId="0" fontId="62" fillId="35" borderId="0" xfId="0" applyFont="1" applyFill="1" applyAlignment="1">
      <alignment/>
    </xf>
    <xf numFmtId="4" fontId="30" fillId="35" borderId="0" xfId="0" applyNumberFormat="1" applyFont="1" applyFill="1" applyAlignment="1">
      <alignment/>
    </xf>
    <xf numFmtId="197" fontId="30" fillId="33" borderId="39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53" fillId="35" borderId="0" xfId="0" applyFont="1" applyFill="1" applyAlignment="1">
      <alignment/>
    </xf>
    <xf numFmtId="0" fontId="53" fillId="35" borderId="0" xfId="0" applyFont="1" applyFill="1" applyAlignment="1">
      <alignment vertical="center" wrapText="1"/>
    </xf>
    <xf numFmtId="0" fontId="48" fillId="35" borderId="0" xfId="0" applyFont="1" applyFill="1" applyAlignment="1" applyProtection="1">
      <alignment/>
      <protection hidden="1"/>
    </xf>
    <xf numFmtId="0" fontId="41" fillId="35" borderId="0" xfId="0" applyFont="1" applyFill="1" applyAlignment="1">
      <alignment horizontal="center" vertical="center" wrapText="1"/>
    </xf>
    <xf numFmtId="0" fontId="30" fillId="33" borderId="40" xfId="0" applyFont="1" applyFill="1" applyBorder="1" applyAlignment="1" applyProtection="1">
      <alignment horizontal="center"/>
      <protection locked="0"/>
    </xf>
    <xf numFmtId="0" fontId="30" fillId="33" borderId="41" xfId="0" applyFont="1" applyFill="1" applyBorder="1" applyAlignment="1" applyProtection="1">
      <alignment horizontal="center"/>
      <protection locked="0"/>
    </xf>
    <xf numFmtId="0" fontId="30" fillId="33" borderId="0" xfId="0" applyFont="1" applyFill="1" applyAlignment="1" applyProtection="1">
      <alignment horizontal="center"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0" fontId="30" fillId="33" borderId="42" xfId="0" applyFont="1" applyFill="1" applyBorder="1" applyAlignment="1" applyProtection="1">
      <alignment horizontal="center"/>
      <protection locked="0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33" borderId="0" xfId="0" applyFont="1" applyFill="1" applyAlignment="1" applyProtection="1">
      <alignment horizontal="center" vertical="center" wrapText="1"/>
      <protection locked="0"/>
    </xf>
    <xf numFmtId="0" fontId="32" fillId="34" borderId="46" xfId="0" applyFont="1" applyFill="1" applyBorder="1" applyAlignment="1">
      <alignment horizontal="center"/>
    </xf>
    <xf numFmtId="0" fontId="32" fillId="34" borderId="47" xfId="0" applyFont="1" applyFill="1" applyBorder="1" applyAlignment="1">
      <alignment horizontal="center"/>
    </xf>
    <xf numFmtId="0" fontId="32" fillId="34" borderId="48" xfId="0" applyFont="1" applyFill="1" applyBorder="1" applyAlignment="1">
      <alignment horizontal="center"/>
    </xf>
    <xf numFmtId="0" fontId="36" fillId="0" borderId="3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2" fontId="36" fillId="0" borderId="49" xfId="0" applyNumberFormat="1" applyFont="1" applyBorder="1" applyAlignment="1">
      <alignment horizontal="center" vertical="center" wrapText="1"/>
    </xf>
    <xf numFmtId="2" fontId="36" fillId="0" borderId="38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left"/>
      <protection/>
    </xf>
    <xf numFmtId="4" fontId="31" fillId="0" borderId="12" xfId="0" applyNumberFormat="1" applyFont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1790700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162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 customHeight="1"/>
  <cols>
    <col min="1" max="1" width="8.28125" style="85" customWidth="1"/>
    <col min="2" max="2" width="46.28125" style="85" customWidth="1"/>
    <col min="3" max="3" width="13.28125" style="85" customWidth="1"/>
    <col min="4" max="5" width="16.28125" style="85" customWidth="1"/>
    <col min="6" max="6" width="3.421875" style="85" customWidth="1"/>
    <col min="7" max="7" width="42.28125" style="85" customWidth="1"/>
    <col min="8" max="8" width="9.140625" style="85" customWidth="1"/>
    <col min="9" max="9" width="9.28125" style="85" bestFit="1" customWidth="1"/>
    <col min="10" max="10" width="13.57421875" style="85" customWidth="1"/>
    <col min="11" max="255" width="9.140625" style="85" customWidth="1"/>
    <col min="256" max="16384" width="9.140625" style="93" customWidth="1"/>
  </cols>
  <sheetData>
    <row r="1" spans="1:256" s="81" customFormat="1" ht="21.75" customHeight="1">
      <c r="A1" s="1"/>
      <c r="B1" s="1"/>
      <c r="C1" s="1"/>
      <c r="D1" s="1"/>
      <c r="E1" s="1"/>
      <c r="F1" s="80"/>
      <c r="IV1" s="82"/>
    </row>
    <row r="2" spans="1:256" s="81" customFormat="1" ht="18" customHeight="1">
      <c r="A2" s="1"/>
      <c r="B2" s="1"/>
      <c r="C2" s="1"/>
      <c r="D2" s="1"/>
      <c r="E2" s="1"/>
      <c r="F2" s="80"/>
      <c r="IV2" s="82"/>
    </row>
    <row r="3" spans="1:256" s="83" customFormat="1" ht="15" customHeight="1">
      <c r="A3" s="2"/>
      <c r="B3" s="3" t="s">
        <v>53</v>
      </c>
      <c r="C3" s="2"/>
      <c r="D3" s="2"/>
      <c r="E3" s="2"/>
      <c r="F3" s="80"/>
      <c r="IV3" s="84"/>
    </row>
    <row r="4" spans="1:256" s="83" customFormat="1" ht="15" customHeight="1">
      <c r="A4" s="2"/>
      <c r="B4" s="3" t="s">
        <v>54</v>
      </c>
      <c r="C4" s="2"/>
      <c r="D4" s="2"/>
      <c r="E4" s="2"/>
      <c r="F4" s="80"/>
      <c r="IV4" s="84"/>
    </row>
    <row r="5" spans="1:256" s="86" customFormat="1" ht="15" customHeight="1">
      <c r="A5" s="4"/>
      <c r="B5" s="5"/>
      <c r="C5" s="6"/>
      <c r="D5" s="7" t="s">
        <v>37</v>
      </c>
      <c r="E5" s="8"/>
      <c r="F5" s="85"/>
      <c r="IV5" s="87"/>
    </row>
    <row r="6" spans="1:256" s="86" customFormat="1" ht="15" customHeight="1">
      <c r="A6" s="4"/>
      <c r="B6" s="5"/>
      <c r="C6" s="6"/>
      <c r="D6" s="7" t="s">
        <v>47</v>
      </c>
      <c r="E6" s="10">
        <v>360</v>
      </c>
      <c r="F6" s="85"/>
      <c r="IV6" s="87"/>
    </row>
    <row r="7" spans="1:256" s="86" customFormat="1" ht="15" customHeight="1">
      <c r="A7" s="4"/>
      <c r="B7" s="5"/>
      <c r="C7" s="6"/>
      <c r="D7" s="7"/>
      <c r="E7" s="11"/>
      <c r="F7" s="85"/>
      <c r="IV7" s="87"/>
    </row>
    <row r="8" spans="1:256" s="88" customFormat="1" ht="22.5" customHeight="1">
      <c r="A8" s="109" t="s">
        <v>32</v>
      </c>
      <c r="B8" s="109"/>
      <c r="C8" s="109"/>
      <c r="D8" s="109"/>
      <c r="E8" s="109"/>
      <c r="F8" s="85"/>
      <c r="IV8" s="89"/>
    </row>
    <row r="9" spans="1:256" s="88" customFormat="1" ht="22.5" customHeight="1">
      <c r="A9" s="110" t="s">
        <v>63</v>
      </c>
      <c r="B9" s="110"/>
      <c r="C9" s="110"/>
      <c r="D9" s="110"/>
      <c r="E9" s="110"/>
      <c r="F9" s="85"/>
      <c r="IV9" s="97"/>
    </row>
    <row r="10" spans="1:256" s="90" customFormat="1" ht="15" customHeight="1" thickBot="1">
      <c r="A10" s="6"/>
      <c r="B10" s="6"/>
      <c r="C10" s="6"/>
      <c r="D10" s="6"/>
      <c r="E10" s="6"/>
      <c r="F10" s="85"/>
      <c r="IV10" s="98"/>
    </row>
    <row r="11" spans="1:256" s="88" customFormat="1" ht="48" thickBot="1">
      <c r="A11" s="76" t="s">
        <v>57</v>
      </c>
      <c r="B11" s="77" t="s">
        <v>8</v>
      </c>
      <c r="C11" s="77" t="s">
        <v>56</v>
      </c>
      <c r="D11" s="78" t="s">
        <v>58</v>
      </c>
      <c r="E11" s="79" t="s">
        <v>59</v>
      </c>
      <c r="F11" s="85"/>
      <c r="G11" s="100" t="s">
        <v>55</v>
      </c>
      <c r="IV11" s="97"/>
    </row>
    <row r="12" spans="1:256" s="88" customFormat="1" ht="15" customHeight="1">
      <c r="A12" s="12">
        <v>1</v>
      </c>
      <c r="B12" s="13" t="s">
        <v>0</v>
      </c>
      <c r="C12" s="13"/>
      <c r="D12" s="14"/>
      <c r="E12" s="15">
        <v>0</v>
      </c>
      <c r="F12" s="85"/>
      <c r="G12" s="100"/>
      <c r="IV12" s="99">
        <f>((E32*2.0449898/((C36*0.8*C38*(C39-1)/C38)+(C36-(C37*C39*0.5)))))</f>
        <v>0</v>
      </c>
    </row>
    <row r="13" spans="1:256" s="88" customFormat="1" ht="15" customHeight="1">
      <c r="A13" s="16"/>
      <c r="B13" s="17"/>
      <c r="C13" s="17"/>
      <c r="D13" s="18"/>
      <c r="E13" s="19"/>
      <c r="F13" s="85"/>
      <c r="G13" s="100"/>
      <c r="IV13" s="99">
        <f>((E32*2.0449898/((C36*0.8*C38*(C39-1)/C38)+(C36-(C37*C39*0.5)))))</f>
        <v>0</v>
      </c>
    </row>
    <row r="14" spans="1:256" s="88" customFormat="1" ht="15" customHeight="1">
      <c r="A14" s="20">
        <v>2</v>
      </c>
      <c r="B14" s="21" t="s">
        <v>1</v>
      </c>
      <c r="C14" s="21"/>
      <c r="D14" s="22"/>
      <c r="E14" s="23">
        <f>E15+E19+E20+E21+E22+E23+E24</f>
        <v>0</v>
      </c>
      <c r="F14" s="85"/>
      <c r="G14" s="100"/>
      <c r="IV14" s="97"/>
    </row>
    <row r="15" spans="1:256" s="88" customFormat="1" ht="15" customHeight="1">
      <c r="A15" s="16" t="s">
        <v>9</v>
      </c>
      <c r="B15" s="17" t="s">
        <v>10</v>
      </c>
      <c r="C15" s="17"/>
      <c r="D15" s="18"/>
      <c r="E15" s="24">
        <f>SUM(E16:E18)</f>
        <v>0</v>
      </c>
      <c r="F15" s="85"/>
      <c r="G15" s="100"/>
      <c r="IV15" s="97"/>
    </row>
    <row r="16" spans="1:256" s="88" customFormat="1" ht="15" customHeight="1">
      <c r="A16" s="16" t="s">
        <v>11</v>
      </c>
      <c r="B16" s="25" t="s">
        <v>51</v>
      </c>
      <c r="C16" s="26">
        <v>0</v>
      </c>
      <c r="D16" s="27">
        <v>0</v>
      </c>
      <c r="E16" s="28">
        <f>C16*D16</f>
        <v>0</v>
      </c>
      <c r="F16" s="85"/>
      <c r="G16" s="100"/>
      <c r="IV16" s="97"/>
    </row>
    <row r="17" spans="1:256" s="88" customFormat="1" ht="15" customHeight="1">
      <c r="A17" s="16" t="s">
        <v>12</v>
      </c>
      <c r="B17" s="25" t="s">
        <v>52</v>
      </c>
      <c r="C17" s="29">
        <v>0</v>
      </c>
      <c r="D17" s="27">
        <v>0</v>
      </c>
      <c r="E17" s="28">
        <f>C17*D17</f>
        <v>0</v>
      </c>
      <c r="F17" s="85"/>
      <c r="G17" s="100"/>
      <c r="IV17" s="97"/>
    </row>
    <row r="18" spans="1:256" s="88" customFormat="1" ht="15" customHeight="1">
      <c r="A18" s="16" t="s">
        <v>13</v>
      </c>
      <c r="B18" s="25" t="s">
        <v>25</v>
      </c>
      <c r="C18" s="25"/>
      <c r="D18" s="30"/>
      <c r="E18" s="119">
        <f>(E16+E17)*0.27</f>
        <v>0</v>
      </c>
      <c r="F18" s="85"/>
      <c r="G18" s="100"/>
      <c r="IV18" s="97"/>
    </row>
    <row r="19" spans="1:256" s="88" customFormat="1" ht="15" customHeight="1">
      <c r="A19" s="16" t="s">
        <v>14</v>
      </c>
      <c r="B19" s="17" t="s">
        <v>2</v>
      </c>
      <c r="C19" s="31">
        <v>0</v>
      </c>
      <c r="D19" s="32">
        <v>0</v>
      </c>
      <c r="E19" s="19">
        <f>C19*D19</f>
        <v>0</v>
      </c>
      <c r="F19" s="85"/>
      <c r="G19" s="100"/>
      <c r="IV19" s="97"/>
    </row>
    <row r="20" spans="1:256" s="88" customFormat="1" ht="15" customHeight="1">
      <c r="A20" s="16" t="s">
        <v>15</v>
      </c>
      <c r="B20" s="17" t="s">
        <v>3</v>
      </c>
      <c r="C20" s="31">
        <v>0</v>
      </c>
      <c r="D20" s="32">
        <v>0</v>
      </c>
      <c r="E20" s="19">
        <f>C20*D20</f>
        <v>0</v>
      </c>
      <c r="F20" s="85"/>
      <c r="G20" s="100"/>
      <c r="IV20" s="89"/>
    </row>
    <row r="21" spans="1:256" s="88" customFormat="1" ht="15" customHeight="1">
      <c r="A21" s="16" t="s">
        <v>16</v>
      </c>
      <c r="B21" s="17" t="s">
        <v>4</v>
      </c>
      <c r="C21" s="31">
        <v>0</v>
      </c>
      <c r="D21" s="32">
        <v>0</v>
      </c>
      <c r="E21" s="19">
        <f>C21*D21</f>
        <v>0</v>
      </c>
      <c r="F21" s="85"/>
      <c r="G21" s="100"/>
      <c r="IV21" s="89"/>
    </row>
    <row r="22" spans="1:256" s="88" customFormat="1" ht="15" customHeight="1">
      <c r="A22" s="16" t="s">
        <v>17</v>
      </c>
      <c r="B22" s="17" t="s">
        <v>5</v>
      </c>
      <c r="C22" s="17"/>
      <c r="D22" s="18"/>
      <c r="E22" s="33">
        <v>0</v>
      </c>
      <c r="F22" s="85"/>
      <c r="G22" s="100"/>
      <c r="IV22" s="89"/>
    </row>
    <row r="23" spans="1:256" s="88" customFormat="1" ht="15" customHeight="1">
      <c r="A23" s="16" t="s">
        <v>18</v>
      </c>
      <c r="B23" s="17" t="s">
        <v>35</v>
      </c>
      <c r="C23" s="17"/>
      <c r="D23" s="18"/>
      <c r="E23" s="33">
        <v>0</v>
      </c>
      <c r="F23" s="85"/>
      <c r="G23" s="100"/>
      <c r="IV23" s="89"/>
    </row>
    <row r="24" spans="1:256" s="88" customFormat="1" ht="15" customHeight="1">
      <c r="A24" s="16" t="s">
        <v>36</v>
      </c>
      <c r="B24" s="17" t="s">
        <v>19</v>
      </c>
      <c r="C24" s="17"/>
      <c r="D24" s="18"/>
      <c r="E24" s="33">
        <v>0</v>
      </c>
      <c r="F24" s="85"/>
      <c r="G24" s="100"/>
      <c r="IV24" s="89"/>
    </row>
    <row r="25" spans="1:256" s="88" customFormat="1" ht="15" customHeight="1">
      <c r="A25" s="16"/>
      <c r="B25" s="17"/>
      <c r="C25" s="17"/>
      <c r="D25" s="18"/>
      <c r="E25" s="19"/>
      <c r="F25" s="85"/>
      <c r="G25" s="100"/>
      <c r="IV25" s="89"/>
    </row>
    <row r="26" spans="1:256" s="88" customFormat="1" ht="15" customHeight="1">
      <c r="A26" s="20">
        <v>3</v>
      </c>
      <c r="B26" s="21" t="s">
        <v>6</v>
      </c>
      <c r="C26" s="21"/>
      <c r="D26" s="22"/>
      <c r="E26" s="23">
        <f>SUM(E27:E30)</f>
        <v>0</v>
      </c>
      <c r="F26" s="85"/>
      <c r="G26" s="100"/>
      <c r="IV26" s="89"/>
    </row>
    <row r="27" spans="1:256" s="88" customFormat="1" ht="15" customHeight="1">
      <c r="A27" s="16" t="s">
        <v>20</v>
      </c>
      <c r="B27" s="17" t="s">
        <v>7</v>
      </c>
      <c r="C27" s="17"/>
      <c r="D27" s="18"/>
      <c r="E27" s="33">
        <v>0</v>
      </c>
      <c r="F27" s="85"/>
      <c r="G27" s="100"/>
      <c r="IV27" s="89"/>
    </row>
    <row r="28" spans="1:256" s="88" customFormat="1" ht="15" customHeight="1">
      <c r="A28" s="16" t="s">
        <v>21</v>
      </c>
      <c r="B28" s="17" t="s">
        <v>22</v>
      </c>
      <c r="C28" s="17"/>
      <c r="D28" s="18"/>
      <c r="E28" s="33">
        <v>0</v>
      </c>
      <c r="F28" s="85"/>
      <c r="G28" s="100"/>
      <c r="J28" s="85"/>
      <c r="IV28" s="89"/>
    </row>
    <row r="29" spans="1:256" s="88" customFormat="1" ht="15" customHeight="1">
      <c r="A29" s="16" t="s">
        <v>23</v>
      </c>
      <c r="B29" s="17" t="s">
        <v>64</v>
      </c>
      <c r="C29" s="17"/>
      <c r="D29" s="18"/>
      <c r="E29" s="34">
        <f>((E12+E14+E27+E28+E30))*1.1786492*0.05545287</f>
        <v>0</v>
      </c>
      <c r="F29" s="85"/>
      <c r="G29" s="100"/>
      <c r="J29" s="85"/>
      <c r="IV29" s="89"/>
    </row>
    <row r="30" spans="1:256" s="88" customFormat="1" ht="15" customHeight="1">
      <c r="A30" s="16" t="s">
        <v>43</v>
      </c>
      <c r="B30" s="17" t="s">
        <v>60</v>
      </c>
      <c r="C30" s="17"/>
      <c r="D30" s="18"/>
      <c r="E30" s="33">
        <v>0</v>
      </c>
      <c r="F30" s="85"/>
      <c r="G30" s="100"/>
      <c r="IV30" s="89"/>
    </row>
    <row r="31" spans="1:256" s="88" customFormat="1" ht="15" customHeight="1" thickBot="1">
      <c r="A31" s="35"/>
      <c r="B31" s="36"/>
      <c r="C31" s="36"/>
      <c r="D31" s="36"/>
      <c r="E31" s="37"/>
      <c r="F31" s="85"/>
      <c r="G31" s="100"/>
      <c r="IV31" s="89"/>
    </row>
    <row r="32" spans="1:256" s="88" customFormat="1" ht="15" customHeight="1" thickBot="1">
      <c r="A32" s="38"/>
      <c r="B32" s="39" t="s">
        <v>24</v>
      </c>
      <c r="C32" s="40"/>
      <c r="D32" s="41"/>
      <c r="E32" s="42">
        <f>E26+E14+E12</f>
        <v>0</v>
      </c>
      <c r="F32" s="85"/>
      <c r="G32" s="100"/>
      <c r="I32" s="91"/>
      <c r="IV32" s="89"/>
    </row>
    <row r="33" spans="1:256" s="88" customFormat="1" ht="15" customHeight="1" thickBot="1" thickTop="1">
      <c r="A33" s="43"/>
      <c r="B33" s="44"/>
      <c r="C33" s="44"/>
      <c r="D33" s="44"/>
      <c r="E33" s="45"/>
      <c r="F33" s="85"/>
      <c r="G33" s="91"/>
      <c r="I33" s="91"/>
      <c r="J33" s="91"/>
      <c r="IV33" s="89"/>
    </row>
    <row r="34" spans="1:256" s="88" customFormat="1" ht="15" customHeight="1" thickBot="1" thickTop="1">
      <c r="A34" s="111" t="s">
        <v>30</v>
      </c>
      <c r="B34" s="112"/>
      <c r="C34" s="112"/>
      <c r="D34" s="112"/>
      <c r="E34" s="113"/>
      <c r="F34" s="85"/>
      <c r="G34" s="91"/>
      <c r="IV34" s="89"/>
    </row>
    <row r="35" spans="1:256" s="88" customFormat="1" ht="15" customHeight="1">
      <c r="A35" s="46"/>
      <c r="B35" s="47" t="s">
        <v>48</v>
      </c>
      <c r="C35" s="48">
        <f>'=S$4$-E$12$'!A1+('Prev Orç'!$IV$12)</f>
        <v>0</v>
      </c>
      <c r="D35" s="49" t="s">
        <v>50</v>
      </c>
      <c r="E35" s="50"/>
      <c r="F35" s="85"/>
      <c r="IV35" s="89"/>
    </row>
    <row r="36" spans="1:256" s="88" customFormat="1" ht="15" customHeight="1">
      <c r="A36" s="51"/>
      <c r="B36" s="47" t="s">
        <v>39</v>
      </c>
      <c r="C36" s="52">
        <v>15</v>
      </c>
      <c r="D36" s="49" t="s">
        <v>29</v>
      </c>
      <c r="E36" s="50"/>
      <c r="F36" s="85"/>
      <c r="IV36" s="89"/>
    </row>
    <row r="37" spans="1:256" s="88" customFormat="1" ht="15" customHeight="1">
      <c r="A37" s="51"/>
      <c r="B37" s="53" t="s">
        <v>40</v>
      </c>
      <c r="C37" s="54">
        <v>1</v>
      </c>
      <c r="D37" s="49" t="str">
        <f>IF(C37=0,"Nenhuma Bolsa",IF(C37=1,"Bolsa",C37&amp;" Bolsas"))&amp;" UEL"</f>
        <v>Bolsa UEL</v>
      </c>
      <c r="E37" s="50"/>
      <c r="F37" s="85"/>
      <c r="IV37" s="89"/>
    </row>
    <row r="38" spans="1:256" s="88" customFormat="1" ht="15" customHeight="1">
      <c r="A38" s="55"/>
      <c r="B38" s="53" t="s">
        <v>42</v>
      </c>
      <c r="C38" s="52">
        <v>2</v>
      </c>
      <c r="D38" s="56" t="s">
        <v>49</v>
      </c>
      <c r="E38" s="57"/>
      <c r="F38" s="85"/>
      <c r="IV38" s="89"/>
    </row>
    <row r="39" spans="1:256" s="88" customFormat="1" ht="15" customHeight="1" thickBot="1">
      <c r="A39" s="58"/>
      <c r="B39" s="59" t="s">
        <v>41</v>
      </c>
      <c r="C39" s="60">
        <f>IF(C38=2,12,IF(C38=3,18,IF(C38=4,24,"Verificar")))</f>
        <v>12</v>
      </c>
      <c r="D39" s="61" t="s">
        <v>28</v>
      </c>
      <c r="E39" s="62"/>
      <c r="F39" s="85"/>
      <c r="IV39" s="89"/>
    </row>
    <row r="40" spans="1:256" s="88" customFormat="1" ht="15" customHeight="1" thickTop="1">
      <c r="A40" s="63"/>
      <c r="B40" s="64"/>
      <c r="C40" s="65"/>
      <c r="D40" s="66"/>
      <c r="E40" s="67"/>
      <c r="F40" s="85"/>
      <c r="IV40" s="89"/>
    </row>
    <row r="41" spans="1:256" s="88" customFormat="1" ht="15" customHeight="1">
      <c r="A41" s="68" t="s">
        <v>65</v>
      </c>
      <c r="B41" s="64"/>
      <c r="C41" s="65"/>
      <c r="D41" s="66"/>
      <c r="E41" s="67"/>
      <c r="F41" s="85"/>
      <c r="G41" s="92"/>
      <c r="IV41" s="89"/>
    </row>
    <row r="42" spans="1:5" ht="15" customHeight="1">
      <c r="A42" s="9"/>
      <c r="B42" s="64"/>
      <c r="C42" s="65"/>
      <c r="D42" s="66"/>
      <c r="E42" s="67"/>
    </row>
    <row r="43" spans="1:5" ht="15" customHeight="1">
      <c r="A43" s="68" t="s">
        <v>38</v>
      </c>
      <c r="B43" s="9"/>
      <c r="C43" s="65"/>
      <c r="D43" s="66"/>
      <c r="E43" s="67"/>
    </row>
    <row r="44" spans="1:5" ht="15" customHeight="1">
      <c r="A44" s="68" t="s">
        <v>61</v>
      </c>
      <c r="B44" s="64"/>
      <c r="C44" s="65"/>
      <c r="D44" s="66"/>
      <c r="E44" s="67"/>
    </row>
    <row r="45" spans="1:5" ht="15" customHeight="1">
      <c r="A45" s="69" t="s">
        <v>62</v>
      </c>
      <c r="B45" s="70"/>
      <c r="C45" s="71"/>
      <c r="D45" s="72"/>
      <c r="E45" s="72"/>
    </row>
    <row r="46" spans="1:5" ht="15" customHeight="1">
      <c r="A46" s="69"/>
      <c r="B46" s="70"/>
      <c r="C46" s="71"/>
      <c r="D46" s="72"/>
      <c r="E46" s="72"/>
    </row>
    <row r="47" spans="1:5" ht="15" customHeight="1">
      <c r="A47" s="9"/>
      <c r="B47" s="9"/>
      <c r="C47" s="73" t="s">
        <v>26</v>
      </c>
      <c r="D47" s="103"/>
      <c r="E47" s="103"/>
    </row>
    <row r="48" spans="1:5" ht="15" customHeight="1">
      <c r="A48" s="9"/>
      <c r="B48" s="9"/>
      <c r="C48" s="9"/>
      <c r="D48" s="9"/>
      <c r="E48" s="73"/>
    </row>
    <row r="49" spans="1:5" ht="15" customHeight="1">
      <c r="A49" s="9"/>
      <c r="B49" s="9"/>
      <c r="C49" s="9"/>
      <c r="D49" s="9"/>
      <c r="E49" s="73"/>
    </row>
    <row r="50" spans="1:5" ht="15" customHeight="1">
      <c r="A50" s="9"/>
      <c r="B50" s="9"/>
      <c r="C50" s="9"/>
      <c r="D50" s="9"/>
      <c r="E50" s="73"/>
    </row>
    <row r="51" spans="1:5" ht="15" customHeight="1">
      <c r="A51" s="9"/>
      <c r="B51" s="9"/>
      <c r="C51" s="9"/>
      <c r="D51" s="9"/>
      <c r="E51" s="74" t="s">
        <v>44</v>
      </c>
    </row>
    <row r="52" spans="1:5" ht="15" customHeight="1">
      <c r="A52" s="9"/>
      <c r="B52" s="9"/>
      <c r="C52" s="9"/>
      <c r="D52" s="9"/>
      <c r="E52" s="73" t="s">
        <v>27</v>
      </c>
    </row>
    <row r="53" spans="1:5" ht="15" customHeight="1">
      <c r="A53" s="9"/>
      <c r="B53" s="9"/>
      <c r="C53" s="9"/>
      <c r="D53" s="9"/>
      <c r="E53" s="73"/>
    </row>
    <row r="54" spans="1:5" ht="15" customHeight="1">
      <c r="A54" s="9"/>
      <c r="B54" s="9"/>
      <c r="C54" s="9"/>
      <c r="D54" s="9"/>
      <c r="E54" s="9"/>
    </row>
    <row r="55" spans="1:5" ht="38.25" customHeight="1">
      <c r="A55" s="109" t="s">
        <v>46</v>
      </c>
      <c r="B55" s="109"/>
      <c r="C55" s="109"/>
      <c r="D55" s="109"/>
      <c r="E55" s="109"/>
    </row>
    <row r="56" spans="1:5" ht="18.75" customHeight="1" thickBot="1">
      <c r="A56" s="9"/>
      <c r="B56" s="9"/>
      <c r="C56" s="9"/>
      <c r="D56" s="9"/>
      <c r="E56" s="9"/>
    </row>
    <row r="57" spans="1:5" ht="36" customHeight="1" thickBot="1">
      <c r="A57" s="75" t="s">
        <v>33</v>
      </c>
      <c r="B57" s="114" t="s">
        <v>31</v>
      </c>
      <c r="C57" s="115"/>
      <c r="D57" s="116" t="s">
        <v>34</v>
      </c>
      <c r="E57" s="117"/>
    </row>
    <row r="58" spans="1:5" ht="27" customHeight="1">
      <c r="A58" s="95"/>
      <c r="B58" s="118" t="str">
        <f>E51</f>
        <v>Prof(a)</v>
      </c>
      <c r="C58" s="118"/>
      <c r="D58" s="104"/>
      <c r="E58" s="105"/>
    </row>
    <row r="59" spans="1:5" ht="15" customHeight="1">
      <c r="A59" s="95"/>
      <c r="B59" s="101"/>
      <c r="C59" s="102"/>
      <c r="D59" s="104"/>
      <c r="E59" s="105"/>
    </row>
    <row r="60" spans="1:5" ht="15" customHeight="1">
      <c r="A60" s="95"/>
      <c r="B60" s="101"/>
      <c r="C60" s="102"/>
      <c r="D60" s="104"/>
      <c r="E60" s="105"/>
    </row>
    <row r="61" spans="1:5" ht="15" customHeight="1">
      <c r="A61" s="95"/>
      <c r="B61" s="101"/>
      <c r="C61" s="102"/>
      <c r="D61" s="104"/>
      <c r="E61" s="105"/>
    </row>
    <row r="62" spans="1:5" ht="15" customHeight="1">
      <c r="A62" s="95"/>
      <c r="B62" s="101"/>
      <c r="C62" s="102"/>
      <c r="D62" s="104"/>
      <c r="E62" s="105"/>
    </row>
    <row r="63" spans="1:5" ht="15" customHeight="1">
      <c r="A63" s="95"/>
      <c r="B63" s="101"/>
      <c r="C63" s="102"/>
      <c r="D63" s="104"/>
      <c r="E63" s="105"/>
    </row>
    <row r="64" spans="1:5" ht="15" customHeight="1">
      <c r="A64" s="95"/>
      <c r="B64" s="101"/>
      <c r="C64" s="102"/>
      <c r="D64" s="104"/>
      <c r="E64" s="105"/>
    </row>
    <row r="65" spans="1:5" ht="15" customHeight="1">
      <c r="A65" s="95"/>
      <c r="B65" s="101"/>
      <c r="C65" s="102"/>
      <c r="D65" s="104"/>
      <c r="E65" s="105"/>
    </row>
    <row r="66" spans="1:5" ht="15" customHeight="1">
      <c r="A66" s="95"/>
      <c r="B66" s="101"/>
      <c r="C66" s="102"/>
      <c r="D66" s="104"/>
      <c r="E66" s="105"/>
    </row>
    <row r="67" spans="1:5" ht="15" customHeight="1">
      <c r="A67" s="95"/>
      <c r="B67" s="101"/>
      <c r="C67" s="102"/>
      <c r="D67" s="104"/>
      <c r="E67" s="105"/>
    </row>
    <row r="68" spans="1:5" ht="15" customHeight="1">
      <c r="A68" s="95"/>
      <c r="B68" s="101"/>
      <c r="C68" s="102"/>
      <c r="D68" s="104"/>
      <c r="E68" s="105"/>
    </row>
    <row r="69" spans="1:5" ht="15" customHeight="1">
      <c r="A69" s="95"/>
      <c r="B69" s="101"/>
      <c r="C69" s="102"/>
      <c r="D69" s="104"/>
      <c r="E69" s="105"/>
    </row>
    <row r="70" spans="1:5" ht="15" customHeight="1">
      <c r="A70" s="95"/>
      <c r="B70" s="101"/>
      <c r="C70" s="102"/>
      <c r="D70" s="104"/>
      <c r="E70" s="105"/>
    </row>
    <row r="71" spans="1:5" ht="15" customHeight="1">
      <c r="A71" s="95"/>
      <c r="B71" s="101"/>
      <c r="C71" s="102"/>
      <c r="D71" s="104"/>
      <c r="E71" s="105"/>
    </row>
    <row r="72" spans="1:5" ht="15" customHeight="1">
      <c r="A72" s="95"/>
      <c r="B72" s="101"/>
      <c r="C72" s="102"/>
      <c r="D72" s="104"/>
      <c r="E72" s="105"/>
    </row>
    <row r="73" spans="1:5" ht="15" customHeight="1">
      <c r="A73" s="95"/>
      <c r="B73" s="101"/>
      <c r="C73" s="102"/>
      <c r="D73" s="104"/>
      <c r="E73" s="105"/>
    </row>
    <row r="74" spans="1:5" ht="15" customHeight="1">
      <c r="A74" s="95"/>
      <c r="B74" s="101"/>
      <c r="C74" s="102"/>
      <c r="D74" s="104"/>
      <c r="E74" s="105"/>
    </row>
    <row r="75" spans="1:5" ht="15" customHeight="1">
      <c r="A75" s="95"/>
      <c r="B75" s="101"/>
      <c r="C75" s="102"/>
      <c r="D75" s="104"/>
      <c r="E75" s="105"/>
    </row>
    <row r="76" spans="1:5" ht="15" customHeight="1">
      <c r="A76" s="95"/>
      <c r="B76" s="101"/>
      <c r="C76" s="102"/>
      <c r="D76" s="104"/>
      <c r="E76" s="105"/>
    </row>
    <row r="77" spans="1:5" ht="15" customHeight="1">
      <c r="A77" s="95"/>
      <c r="B77" s="101"/>
      <c r="C77" s="102"/>
      <c r="D77" s="104"/>
      <c r="E77" s="105"/>
    </row>
    <row r="78" spans="1:5" ht="15" customHeight="1">
      <c r="A78" s="95"/>
      <c r="B78" s="101"/>
      <c r="C78" s="102"/>
      <c r="D78" s="104"/>
      <c r="E78" s="105"/>
    </row>
    <row r="79" spans="1:5" ht="15" customHeight="1">
      <c r="A79" s="95"/>
      <c r="B79" s="101"/>
      <c r="C79" s="102"/>
      <c r="D79" s="104"/>
      <c r="E79" s="105"/>
    </row>
    <row r="80" spans="1:5" ht="15" customHeight="1">
      <c r="A80" s="95"/>
      <c r="B80" s="101"/>
      <c r="C80" s="102"/>
      <c r="D80" s="104"/>
      <c r="E80" s="105"/>
    </row>
    <row r="81" spans="1:5" ht="15" customHeight="1">
      <c r="A81" s="95"/>
      <c r="B81" s="101"/>
      <c r="C81" s="102"/>
      <c r="D81" s="104"/>
      <c r="E81" s="105"/>
    </row>
    <row r="82" spans="1:5" ht="15" customHeight="1" thickBot="1">
      <c r="A82" s="95"/>
      <c r="B82" s="101"/>
      <c r="C82" s="102"/>
      <c r="D82" s="104"/>
      <c r="E82" s="105"/>
    </row>
    <row r="83" spans="1:5" ht="27.75" customHeight="1" thickBot="1">
      <c r="A83" s="106" t="s">
        <v>45</v>
      </c>
      <c r="B83" s="107"/>
      <c r="C83" s="108"/>
      <c r="D83" s="106">
        <f>SUM(D58:E82)</f>
        <v>0</v>
      </c>
      <c r="E83" s="108"/>
    </row>
    <row r="93" ht="15" customHeight="1">
      <c r="G93" s="94"/>
    </row>
    <row r="94" ht="15" customHeight="1">
      <c r="G94" s="94"/>
    </row>
    <row r="95" ht="15" customHeight="1">
      <c r="G95" s="94"/>
    </row>
  </sheetData>
  <sheetProtection password="CC5B" sheet="1"/>
  <mergeCells count="60">
    <mergeCell ref="B75:C75"/>
    <mergeCell ref="D75:E75"/>
    <mergeCell ref="B72:C72"/>
    <mergeCell ref="D72:E72"/>
    <mergeCell ref="B73:C73"/>
    <mergeCell ref="D73:E73"/>
    <mergeCell ref="B74:C74"/>
    <mergeCell ref="D74:E74"/>
    <mergeCell ref="D59:E59"/>
    <mergeCell ref="D60:E60"/>
    <mergeCell ref="D77:E77"/>
    <mergeCell ref="B79:C79"/>
    <mergeCell ref="D79:E79"/>
    <mergeCell ref="B80:C80"/>
    <mergeCell ref="D80:E80"/>
    <mergeCell ref="D78:E78"/>
    <mergeCell ref="D69:E69"/>
    <mergeCell ref="D70:E70"/>
    <mergeCell ref="A8:E8"/>
    <mergeCell ref="A9:E9"/>
    <mergeCell ref="A34:E34"/>
    <mergeCell ref="B57:C57"/>
    <mergeCell ref="D57:E57"/>
    <mergeCell ref="B58:C58"/>
    <mergeCell ref="D58:E58"/>
    <mergeCell ref="D71:E71"/>
    <mergeCell ref="D64:E64"/>
    <mergeCell ref="D65:E65"/>
    <mergeCell ref="D66:E66"/>
    <mergeCell ref="D67:E67"/>
    <mergeCell ref="D76:E76"/>
    <mergeCell ref="D68:E68"/>
    <mergeCell ref="B66:C66"/>
    <mergeCell ref="D61:E61"/>
    <mergeCell ref="D62:E62"/>
    <mergeCell ref="D63:E63"/>
    <mergeCell ref="B62:C62"/>
    <mergeCell ref="B63:C63"/>
    <mergeCell ref="B64:C64"/>
    <mergeCell ref="B65:C65"/>
    <mergeCell ref="A83:C83"/>
    <mergeCell ref="D83:E83"/>
    <mergeCell ref="A55:E55"/>
    <mergeCell ref="B71:C71"/>
    <mergeCell ref="B76:C76"/>
    <mergeCell ref="B77:C77"/>
    <mergeCell ref="B78:C78"/>
    <mergeCell ref="B67:C67"/>
    <mergeCell ref="B68:C68"/>
    <mergeCell ref="B69:C69"/>
    <mergeCell ref="G11:G32"/>
    <mergeCell ref="B81:C81"/>
    <mergeCell ref="B82:C82"/>
    <mergeCell ref="D47:E47"/>
    <mergeCell ref="B70:C70"/>
    <mergeCell ref="D81:E81"/>
    <mergeCell ref="D82:E82"/>
    <mergeCell ref="B59:C59"/>
    <mergeCell ref="B60:C60"/>
    <mergeCell ref="B61:C6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4"/>
  <rowBreaks count="1" manualBreakCount="1">
    <brk id="52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T1" sqref="HT1"/>
    </sheetView>
  </sheetViews>
  <sheetFormatPr defaultColWidth="9.140625" defaultRowHeight="12.75"/>
  <cols>
    <col min="1" max="16384" width="9.140625" style="96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apc_da01</dc:creator>
  <cp:keywords/>
  <dc:description/>
  <cp:lastModifiedBy>Claudio Ferraro</cp:lastModifiedBy>
  <cp:lastPrinted>2018-09-06T18:49:51Z</cp:lastPrinted>
  <dcterms:created xsi:type="dcterms:W3CDTF">1998-09-28T11:33:53Z</dcterms:created>
  <dcterms:modified xsi:type="dcterms:W3CDTF">2024-06-20T13:10:30Z</dcterms:modified>
  <cp:category/>
  <cp:version/>
  <cp:contentType/>
  <cp:contentStatus/>
</cp:coreProperties>
</file>