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PrevOrç" sheetId="1" r:id="rId1"/>
    <sheet name="=B14-H68" sheetId="2" state="hidden" r:id="rId2"/>
    <sheet name="Plan2" sheetId="3" r:id="rId3"/>
    <sheet name="Plan3" sheetId="4" r:id="rId4"/>
  </sheets>
  <externalReferences>
    <externalReference r:id="rId7"/>
  </externalReferences>
  <definedNames>
    <definedName name="_xlnm.Print_Area" localSheetId="0">'PrevOrç'!$A$1:$E$58</definedName>
  </definedNames>
  <calcPr fullCalcOnLoad="1"/>
</workbook>
</file>

<file path=xl/comments1.xml><?xml version="1.0" encoding="utf-8"?>
<comments xmlns="http://schemas.openxmlformats.org/spreadsheetml/2006/main">
  <authors>
    <author>uel</author>
  </authors>
  <commentList>
    <comment ref="C16" authorId="0">
      <text>
        <r>
          <rPr>
            <b/>
            <sz val="8"/>
            <rFont val="Tahoma"/>
            <family val="2"/>
          </rPr>
          <t>A Banca é composta por 02 membros, multiplicado pelo número de candidatos do curso.</t>
        </r>
      </text>
    </comment>
    <comment ref="E28" authorId="0">
      <text>
        <r>
          <rPr>
            <b/>
            <sz val="8"/>
            <rFont val="Tahoma"/>
            <family val="2"/>
          </rPr>
          <t>Despesas Com Divulgação do Curso.</t>
        </r>
      </text>
    </comment>
    <comment ref="E29" authorId="0">
      <text>
        <r>
          <rPr>
            <b/>
            <sz val="8"/>
            <rFont val="Tahoma"/>
            <family val="2"/>
          </rPr>
          <t>Valor previsto com Despesas Bancária (Emissão de Boletos, Taxas e outros).</t>
        </r>
      </text>
    </comment>
    <comment ref="E30" authorId="0">
      <text>
        <r>
          <rPr>
            <b/>
            <sz val="8"/>
            <rFont val="Tahoma"/>
            <family val="2"/>
          </rPr>
          <t>Outros Serviços Diversos (Coffe Break, Palestrante, etc.)</t>
        </r>
      </text>
    </comment>
    <comment ref="E33" authorId="0">
      <text>
        <r>
          <rPr>
            <b/>
            <sz val="8"/>
            <rFont val="Tahoma"/>
            <family val="2"/>
          </rPr>
          <t>Valor previsto para Aquisição de Equipamentos.</t>
        </r>
      </text>
    </comment>
    <comment ref="E34" authorId="0">
      <text>
        <r>
          <rPr>
            <b/>
            <sz val="8"/>
            <rFont val="Tahoma"/>
            <family val="2"/>
          </rPr>
          <t>Aqusição de Outros Materiais Permanentes.</t>
        </r>
      </text>
    </comment>
    <comment ref="D42" authorId="0">
      <text>
        <r>
          <rPr>
            <b/>
            <sz val="8"/>
            <rFont val="Tahoma"/>
            <family val="2"/>
          </rPr>
          <t>Número de Bolsa Servidor. (De acordo com a Resolução CA nº 242/2009. Ex: Servidor 50% e Dependentes 25%).</t>
        </r>
      </text>
    </comment>
    <comment ref="C43" authorId="0">
      <text>
        <r>
          <rPr>
            <b/>
            <sz val="8"/>
            <rFont val="Tahoma"/>
            <family val="2"/>
          </rPr>
          <t>Exemplo: FAUEL, ITEDES, HUTEC, Etc.</t>
        </r>
      </text>
    </comment>
    <comment ref="A8" authorId="0">
      <text>
        <r>
          <rPr>
            <b/>
            <sz val="8"/>
            <rFont val="Tahoma"/>
            <family val="2"/>
          </rPr>
          <t>Descrição de Curso.</t>
        </r>
      </text>
    </comment>
    <comment ref="E57" authorId="0">
      <text>
        <r>
          <rPr>
            <b/>
            <sz val="8"/>
            <rFont val="Tahoma"/>
            <family val="2"/>
          </rPr>
          <t xml:space="preserve">Nome do Coordenador </t>
        </r>
      </text>
    </comment>
    <comment ref="C46" authorId="0">
      <text>
        <r>
          <rPr>
            <b/>
            <sz val="8"/>
            <rFont val="Tahoma"/>
            <family val="2"/>
          </rPr>
          <t>Inserir o número de semestres referente ao curso.</t>
        </r>
      </text>
    </comment>
    <comment ref="D54" authorId="0">
      <text>
        <r>
          <rPr>
            <b/>
            <sz val="8"/>
            <rFont val="Tahoma"/>
            <family val="2"/>
          </rPr>
          <t>Inserir a data,</t>
        </r>
      </text>
    </comment>
    <comment ref="E36" authorId="0">
      <text>
        <r>
          <rPr>
            <b/>
            <sz val="8"/>
            <rFont val="Tahoma"/>
            <family val="2"/>
          </rPr>
          <t xml:space="preserve">Valor complementar para aquisiação de Acervo (Além do valor previsto no item anterior)
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Valor da mensalidade sugerida pela Coordenação.</t>
        </r>
      </text>
    </comment>
    <comment ref="E42" authorId="0">
      <text>
        <r>
          <rPr>
            <b/>
            <sz val="8"/>
            <rFont val="Tahoma"/>
            <family val="2"/>
          </rPr>
          <t>Número de Bolsas Integrais</t>
        </r>
      </text>
    </comment>
    <comment ref="B4" authorId="0">
      <text>
        <r>
          <rPr>
            <b/>
            <sz val="8"/>
            <rFont val="Tahoma"/>
            <family val="2"/>
          </rPr>
          <t>Descrição do Centro de Estudo.</t>
        </r>
      </text>
    </comment>
    <comment ref="B5" authorId="0">
      <text>
        <r>
          <rPr>
            <b/>
            <sz val="8"/>
            <rFont val="Tahoma"/>
            <family val="2"/>
          </rPr>
          <t>Descrição do Departamento.</t>
        </r>
      </text>
    </comment>
    <comment ref="E6" authorId="0">
      <text>
        <r>
          <rPr>
            <b/>
            <sz val="8"/>
            <rFont val="Tahoma"/>
            <family val="2"/>
          </rPr>
          <t>Inserir o Ano/Turma da Oferta do Curso</t>
        </r>
      </text>
    </comment>
    <comment ref="C12" authorId="0">
      <text>
        <r>
          <rPr>
            <b/>
            <sz val="8"/>
            <rFont val="Tahoma"/>
            <family val="2"/>
          </rPr>
          <t>Número de meses de pagamento de Coordenação</t>
        </r>
      </text>
    </comment>
    <comment ref="D12" authorId="0">
      <text>
        <r>
          <rPr>
            <b/>
            <sz val="8"/>
            <rFont val="Tahoma"/>
            <family val="2"/>
          </rPr>
          <t xml:space="preserve">Valor de Pagamento Para Coordenação (Limita-se ao valor de 16 horas-aulas).
</t>
        </r>
      </text>
    </comment>
    <comment ref="C14" authorId="0">
      <text>
        <r>
          <rPr>
            <b/>
            <sz val="8"/>
            <rFont val="Tahoma"/>
            <family val="2"/>
          </rPr>
          <t>Carga Horária Total dos Professores Convidados.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2"/>
          </rPr>
          <t>Valor Remuneração por Hora-Aula de Professores Convidados.</t>
        </r>
      </text>
    </comment>
    <comment ref="C15" authorId="0">
      <text>
        <r>
          <rPr>
            <b/>
            <sz val="8"/>
            <rFont val="Tahoma"/>
            <family val="2"/>
          </rPr>
          <t>Número Mínimo de Candidatos.</t>
        </r>
      </text>
    </comment>
    <comment ref="D15" authorId="0">
      <text>
        <r>
          <rPr>
            <b/>
            <sz val="8"/>
            <rFont val="Tahoma"/>
            <family val="2"/>
          </rPr>
          <t>Valor para Orientação</t>
        </r>
      </text>
    </comment>
    <comment ref="D16" authorId="0">
      <text>
        <r>
          <rPr>
            <b/>
            <sz val="8"/>
            <rFont val="Tahoma"/>
            <family val="2"/>
          </rPr>
          <t>Valor para Banca</t>
        </r>
      </text>
    </comment>
    <comment ref="C17" authorId="0">
      <text>
        <r>
          <rPr>
            <b/>
            <sz val="8"/>
            <rFont val="Tahoma"/>
            <family val="2"/>
          </rPr>
          <t>Número de Meses de pagamento para Apoio Técnico.</t>
        </r>
      </text>
    </comment>
    <comment ref="D17" authorId="0">
      <text>
        <r>
          <rPr>
            <b/>
            <sz val="8"/>
            <rFont val="Tahoma"/>
            <family val="2"/>
          </rPr>
          <t>Valor Mensal Estimado para Apoio Técnico.</t>
        </r>
      </text>
    </comment>
    <comment ref="C18" authorId="0">
      <text>
        <r>
          <rPr>
            <b/>
            <sz val="8"/>
            <rFont val="Tahoma"/>
            <family val="2"/>
          </rPr>
          <t>Número de Meses de pagamento para Serviços de Zeladoria.</t>
        </r>
      </text>
    </comment>
    <comment ref="D18" authorId="0">
      <text>
        <r>
          <rPr>
            <b/>
            <sz val="8"/>
            <rFont val="Tahoma"/>
            <family val="2"/>
          </rPr>
          <t>Valor Mensal Estimado para Serviços de Zeladoria.</t>
        </r>
      </text>
    </comment>
    <comment ref="C19" authorId="0">
      <text>
        <r>
          <rPr>
            <b/>
            <sz val="8"/>
            <rFont val="Tahoma"/>
            <family val="2"/>
          </rPr>
          <t>Número de Meses de pagamento para Outros.</t>
        </r>
      </text>
    </comment>
    <comment ref="D19" authorId="0">
      <text>
        <r>
          <rPr>
            <b/>
            <sz val="8"/>
            <rFont val="Tahoma"/>
            <family val="2"/>
          </rPr>
          <t>Valor Mensal Estimado para Outros.</t>
        </r>
      </text>
    </comment>
    <comment ref="E22" authorId="0">
      <text>
        <r>
          <rPr>
            <b/>
            <sz val="8"/>
            <rFont val="Tahoma"/>
            <family val="2"/>
          </rPr>
          <t xml:space="preserve">Valor previsto para materiais: expedientes, limpeza, latoratorial, artigos de higiene pessoal, suprimentos de informática, materiais descatáveis e outros.
</t>
        </r>
      </text>
    </comment>
    <comment ref="C25" authorId="0">
      <text>
        <r>
          <rPr>
            <b/>
            <sz val="8"/>
            <rFont val="Tahoma"/>
            <family val="2"/>
          </rPr>
          <t>Quantidade de Passagens (Professores Convidados).</t>
        </r>
      </text>
    </comment>
    <comment ref="D25" authorId="0">
      <text>
        <r>
          <rPr>
            <b/>
            <sz val="8"/>
            <rFont val="Tahoma"/>
            <family val="2"/>
          </rPr>
          <t>Preço Unitário de Passagem (Ida e Volta).</t>
        </r>
      </text>
    </comment>
    <comment ref="C26" authorId="0">
      <text>
        <r>
          <rPr>
            <b/>
            <sz val="8"/>
            <rFont val="Tahoma"/>
            <family val="2"/>
          </rPr>
          <t>Quantidade de Diárias / Hospedagens.</t>
        </r>
      </text>
    </comment>
    <comment ref="D26" authorId="0">
      <text>
        <r>
          <rPr>
            <b/>
            <sz val="8"/>
            <rFont val="Tahoma"/>
            <family val="2"/>
          </rPr>
          <t>Preço Unitário de Diária / Hospedagem.</t>
        </r>
      </text>
    </comment>
    <comment ref="C27" authorId="0">
      <text>
        <r>
          <rPr>
            <b/>
            <sz val="8"/>
            <rFont val="Tahoma"/>
            <family val="2"/>
          </rPr>
          <t>Quantidade de Refeições.</t>
        </r>
      </text>
    </comment>
    <comment ref="D27" authorId="0">
      <text>
        <r>
          <rPr>
            <b/>
            <sz val="8"/>
            <rFont val="Tahoma"/>
            <family val="2"/>
          </rPr>
          <t>Preço Unitário de Refeição.</t>
        </r>
      </text>
    </comment>
  </commentList>
</comments>
</file>

<file path=xl/sharedStrings.xml><?xml version="1.0" encoding="utf-8"?>
<sst xmlns="http://schemas.openxmlformats.org/spreadsheetml/2006/main" count="52" uniqueCount="52">
  <si>
    <t>.  PASSAGENS</t>
  </si>
  <si>
    <t>.  DIÁRIAS/HOSPEDAGENS</t>
  </si>
  <si>
    <t>.  ALIMENTAÇÃO</t>
  </si>
  <si>
    <t>Nome</t>
  </si>
  <si>
    <t>.  DESPESAS BANCÁRIAS</t>
  </si>
  <si>
    <t>.  OUTROS SERVIÇOS DIVERSOS</t>
  </si>
  <si>
    <t>. ENCARGOS SOCIAIS (INSS)</t>
  </si>
  <si>
    <t>UEL</t>
  </si>
  <si>
    <t>TOTAL</t>
  </si>
  <si>
    <t>Convenente</t>
  </si>
  <si>
    <t>Discriminação</t>
  </si>
  <si>
    <t>2</t>
  </si>
  <si>
    <t>3</t>
  </si>
  <si>
    <t>4</t>
  </si>
  <si>
    <t xml:space="preserve">   . EQUIPAMENTOS</t>
  </si>
  <si>
    <t xml:space="preserve">   . OUTROS MAT. PERMANENTES</t>
  </si>
  <si>
    <t>Nº DE PARC.</t>
  </si>
  <si>
    <t>BOLSA</t>
  </si>
  <si>
    <t>OUTRAS</t>
  </si>
  <si>
    <t xml:space="preserve">Londrina, </t>
  </si>
  <si>
    <t>Coordenador(a) do Curso</t>
  </si>
  <si>
    <t>. DOCENTES</t>
  </si>
  <si>
    <t>. COORDENADOR DE CURSO</t>
  </si>
  <si>
    <t>.  DIVULGAÇÃO</t>
  </si>
  <si>
    <t xml:space="preserve">   . Orientação</t>
  </si>
  <si>
    <t>. OUTROS</t>
  </si>
  <si>
    <t xml:space="preserve">   . Aulas </t>
  </si>
  <si>
    <t xml:space="preserve">   . Bancas </t>
  </si>
  <si>
    <t xml:space="preserve">. APOIO ADMINISTRATIVO </t>
  </si>
  <si>
    <t>. SERVIÇOS ZELADORIA</t>
  </si>
  <si>
    <t>NÚMERO MÍNIMO DE CANDIDATOS</t>
  </si>
  <si>
    <t>Centro _______________________</t>
  </si>
  <si>
    <t>Departamento __________________</t>
  </si>
  <si>
    <t>Ano/Turma</t>
  </si>
  <si>
    <t>Prof(a)</t>
  </si>
  <si>
    <t>Número de Semestres do Curso</t>
  </si>
  <si>
    <t>Subvenção</t>
  </si>
  <si>
    <t>Valor Estimado</t>
  </si>
  <si>
    <t>Nome do Curso</t>
  </si>
  <si>
    <t>Esclarecimentos devem ser solicitados junto à PROPLAN/DPDA/DC, através dos ramais 4113 ou 4271, falor com Claudio, Luciano ou Luis Fernando.</t>
  </si>
  <si>
    <r>
      <t xml:space="preserve">Previsão Orçamentária para Curso de Pós Graduação </t>
    </r>
    <r>
      <rPr>
        <i/>
        <sz val="12"/>
        <rFont val="Calibri"/>
        <family val="2"/>
      </rPr>
      <t>lato sensu</t>
    </r>
    <r>
      <rPr>
        <sz val="12"/>
        <rFont val="Calibri"/>
        <family val="2"/>
      </rPr>
      <t xml:space="preserve"> em</t>
    </r>
  </si>
  <si>
    <t xml:space="preserve">   . COMPLEMENTO DE ACERVO BIBLIOGRÁFICO ¹</t>
  </si>
  <si>
    <t>**       A previsão Orçamentária ainda será acrescida de percentuais normatizados pela Instituição.</t>
  </si>
  <si>
    <t>***     O Valor estimado de mensalidade poderá ser alterado após cálculos oficiais da PROPLAN.</t>
  </si>
  <si>
    <t>*          A Coordenação deverá fazer as adequações necessárias nas Resoluções do Curso, frente aos dados informados nessa solicitação.</t>
  </si>
  <si>
    <t>Valor Unitário
(Em R$)</t>
  </si>
  <si>
    <t>Valor Total
(Em R$)</t>
  </si>
  <si>
    <t>Itens</t>
  </si>
  <si>
    <t>Quantidade</t>
  </si>
  <si>
    <r>
      <t xml:space="preserve">   . ACERVO BIBLIOGRÁFICO </t>
    </r>
    <r>
      <rPr>
        <sz val="10"/>
        <rFont val="Calibri"/>
        <family val="2"/>
      </rPr>
      <t>(Valor previsto pela Resolução CA nº 58/2021)</t>
    </r>
  </si>
  <si>
    <t>¹ Caso a Coordenação necessite de valor maior que o previsto pela Resolução CA nº 58/2021.</t>
  </si>
  <si>
    <t>DESPESAS COM PESSOAL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</si>
</sst>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"/>
    <numFmt numFmtId="179" formatCode="0.0000"/>
    <numFmt numFmtId="180" formatCode="0.000"/>
    <numFmt numFmtId="181" formatCode="0.0"/>
    <numFmt numFmtId="182" formatCode="0.0000000"/>
    <numFmt numFmtId="183" formatCode="0.000000"/>
    <numFmt numFmtId="184" formatCode="#,##0.000_);\(#,##0.000\)"/>
    <numFmt numFmtId="185" formatCode="#,##0.0000_);\(#,##0.0000\)"/>
    <numFmt numFmtId="186" formatCode="#,##0.00000_);\(#,##0.00000\)"/>
    <numFmt numFmtId="187" formatCode="#,##0.000000_);\(#,##0.000000\)"/>
    <numFmt numFmtId="188" formatCode="0.0%"/>
    <numFmt numFmtId="189" formatCode="#,##0.0_);\(#,##0.0\)"/>
    <numFmt numFmtId="190" formatCode="#,##0.0000000_);\(#,##0.0000000\)"/>
    <numFmt numFmtId="191" formatCode="0.000%"/>
    <numFmt numFmtId="192" formatCode="0.0000%"/>
    <numFmt numFmtId="193" formatCode="0.00000%"/>
    <numFmt numFmtId="194" formatCode="#,##0.0;\-#,##0.0"/>
    <numFmt numFmtId="195" formatCode="#,##0.000;\-#,##0.000"/>
    <numFmt numFmtId="196" formatCode="#,##0.0000;\-#,##0.0000"/>
    <numFmt numFmtId="197" formatCode="#,##0.00000;\-#,##0.00000"/>
    <numFmt numFmtId="198" formatCode="#,##0.0;[Red]\-#,##0.0"/>
    <numFmt numFmtId="199" formatCode="#,##0.000;[Red]\-#,##0.000"/>
    <numFmt numFmtId="200" formatCode="#,##0.0000;[Red]\-#,##0.0000"/>
    <numFmt numFmtId="201" formatCode="#,##0.00000;[Red]\-#,##0.00000"/>
    <numFmt numFmtId="202" formatCode="&quot;R$&quot;\ #,##0.00"/>
    <numFmt numFmtId="203" formatCode="&quot;R$&quot;\ #,##0"/>
    <numFmt numFmtId="204" formatCode="&quot;R$ &quot;#,##0.00"/>
    <numFmt numFmtId="205" formatCode="#,##0.0"/>
    <numFmt numFmtId="206" formatCode="_-[$R$-416]\ * #,##0.00_-;\-[$R$-416]\ * #,##0.00_-;_-[$R$-416]\ * &quot;-&quot;??_-;_-@_-"/>
    <numFmt numFmtId="207" formatCode="[$-416]dddd\,\ d&quot; de &quot;mmmm&quot; de &quot;yyyy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10"/>
      <name val="Arial"/>
      <family val="2"/>
    </font>
    <font>
      <sz val="12"/>
      <name val="Penguin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9"/>
      <name val="MS Sans Serif"/>
      <family val="2"/>
    </font>
    <font>
      <b/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0"/>
      <color indexed="9"/>
      <name val="MS Sans Serif"/>
      <family val="0"/>
    </font>
    <font>
      <b/>
      <sz val="10"/>
      <color indexed="9"/>
      <name val="Arial"/>
      <family val="2"/>
    </font>
    <font>
      <b/>
      <sz val="16"/>
      <color indexed="4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MS Sans Serif"/>
      <family val="0"/>
    </font>
    <font>
      <b/>
      <sz val="10"/>
      <color theme="0"/>
      <name val="Arial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3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0" xfId="0" applyFont="1" applyFill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32" fillId="33" borderId="0" xfId="0" applyFont="1" applyFill="1" applyAlignment="1" applyProtection="1">
      <alignment/>
      <protection locked="0"/>
    </xf>
    <xf numFmtId="0" fontId="33" fillId="34" borderId="10" xfId="0" applyFont="1" applyFill="1" applyBorder="1" applyAlignment="1">
      <alignment horizontal="center" vertical="center"/>
    </xf>
    <xf numFmtId="0" fontId="33" fillId="34" borderId="11" xfId="0" applyFont="1" applyFill="1" applyBorder="1" applyAlignment="1">
      <alignment horizontal="center" vertical="center"/>
    </xf>
    <xf numFmtId="0" fontId="32" fillId="0" borderId="12" xfId="0" applyFont="1" applyBorder="1" applyAlignment="1" quotePrefix="1">
      <alignment horizontal="center"/>
    </xf>
    <xf numFmtId="0" fontId="32" fillId="0" borderId="13" xfId="0" applyFont="1" applyBorder="1" applyAlignment="1">
      <alignment/>
    </xf>
    <xf numFmtId="4" fontId="32" fillId="0" borderId="13" xfId="0" applyNumberFormat="1" applyFont="1" applyBorder="1" applyAlignment="1">
      <alignment/>
    </xf>
    <xf numFmtId="4" fontId="32" fillId="0" borderId="14" xfId="0" applyNumberFormat="1" applyFont="1" applyBorder="1" applyAlignment="1" applyProtection="1">
      <alignment/>
      <protection hidden="1"/>
    </xf>
    <xf numFmtId="0" fontId="34" fillId="0" borderId="15" xfId="0" applyFont="1" applyBorder="1" applyAlignment="1">
      <alignment horizontal="center"/>
    </xf>
    <xf numFmtId="0" fontId="34" fillId="0" borderId="16" xfId="0" applyFont="1" applyBorder="1" applyAlignment="1">
      <alignment/>
    </xf>
    <xf numFmtId="0" fontId="34" fillId="33" borderId="16" xfId="0" applyFont="1" applyFill="1" applyBorder="1" applyAlignment="1" applyProtection="1">
      <alignment/>
      <protection locked="0"/>
    </xf>
    <xf numFmtId="4" fontId="34" fillId="33" borderId="16" xfId="0" applyNumberFormat="1" applyFont="1" applyFill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hidden="1"/>
    </xf>
    <xf numFmtId="0" fontId="32" fillId="0" borderId="15" xfId="0" applyFont="1" applyBorder="1" applyAlignment="1" quotePrefix="1">
      <alignment horizontal="center"/>
    </xf>
    <xf numFmtId="0" fontId="32" fillId="0" borderId="16" xfId="0" applyFont="1" applyBorder="1" applyAlignment="1">
      <alignment/>
    </xf>
    <xf numFmtId="4" fontId="32" fillId="0" borderId="16" xfId="0" applyNumberFormat="1" applyFont="1" applyBorder="1" applyAlignment="1">
      <alignment/>
    </xf>
    <xf numFmtId="0" fontId="35" fillId="0" borderId="16" xfId="0" applyFont="1" applyBorder="1" applyAlignment="1">
      <alignment/>
    </xf>
    <xf numFmtId="0" fontId="35" fillId="33" borderId="16" xfId="0" applyNumberFormat="1" applyFont="1" applyFill="1" applyBorder="1" applyAlignment="1" applyProtection="1">
      <alignment/>
      <protection locked="0"/>
    </xf>
    <xf numFmtId="4" fontId="35" fillId="33" borderId="16" xfId="0" applyNumberFormat="1" applyFont="1" applyFill="1" applyBorder="1" applyAlignment="1" applyProtection="1">
      <alignment/>
      <protection locked="0"/>
    </xf>
    <xf numFmtId="4" fontId="35" fillId="0" borderId="17" xfId="0" applyNumberFormat="1" applyFont="1" applyBorder="1" applyAlignment="1" applyProtection="1">
      <alignment/>
      <protection hidden="1"/>
    </xf>
    <xf numFmtId="1" fontId="35" fillId="33" borderId="16" xfId="0" applyNumberFormat="1" applyFont="1" applyFill="1" applyBorder="1" applyAlignment="1" applyProtection="1">
      <alignment/>
      <protection locked="0"/>
    </xf>
    <xf numFmtId="1" fontId="35" fillId="0" borderId="16" xfId="0" applyNumberFormat="1" applyFont="1" applyFill="1" applyBorder="1" applyAlignment="1">
      <alignment/>
    </xf>
    <xf numFmtId="4" fontId="34" fillId="0" borderId="16" xfId="0" applyNumberFormat="1" applyFont="1" applyBorder="1" applyAlignment="1">
      <alignment/>
    </xf>
    <xf numFmtId="4" fontId="34" fillId="0" borderId="17" xfId="0" applyNumberFormat="1" applyFont="1" applyBorder="1" applyAlignment="1">
      <alignment/>
    </xf>
    <xf numFmtId="39" fontId="32" fillId="0" borderId="16" xfId="0" applyNumberFormat="1" applyFont="1" applyBorder="1" applyAlignment="1">
      <alignment/>
    </xf>
    <xf numFmtId="4" fontId="32" fillId="33" borderId="17" xfId="0" applyNumberFormat="1" applyFont="1" applyFill="1" applyBorder="1" applyAlignment="1" applyProtection="1">
      <alignment/>
      <protection locked="0"/>
    </xf>
    <xf numFmtId="4" fontId="32" fillId="0" borderId="17" xfId="0" applyNumberFormat="1" applyFont="1" applyBorder="1" applyAlignment="1">
      <alignment/>
    </xf>
    <xf numFmtId="39" fontId="34" fillId="0" borderId="16" xfId="0" applyNumberFormat="1" applyFont="1" applyBorder="1" applyAlignment="1">
      <alignment/>
    </xf>
    <xf numFmtId="1" fontId="34" fillId="33" borderId="16" xfId="0" applyNumberFormat="1" applyFont="1" applyFill="1" applyBorder="1" applyAlignment="1" applyProtection="1">
      <alignment/>
      <protection locked="0"/>
    </xf>
    <xf numFmtId="4" fontId="34" fillId="35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 applyProtection="1">
      <alignment/>
      <protection locked="0"/>
    </xf>
    <xf numFmtId="4" fontId="32" fillId="0" borderId="17" xfId="0" applyNumberFormat="1" applyFont="1" applyBorder="1" applyAlignment="1" applyProtection="1">
      <alignment/>
      <protection locked="0"/>
    </xf>
    <xf numFmtId="0" fontId="34" fillId="0" borderId="15" xfId="0" applyFont="1" applyBorder="1" applyAlignment="1">
      <alignment horizontal="left"/>
    </xf>
    <xf numFmtId="4" fontId="34" fillId="0" borderId="17" xfId="0" applyNumberFormat="1" applyFont="1" applyFill="1" applyBorder="1" applyAlignment="1" applyProtection="1">
      <alignment/>
      <protection hidden="1"/>
    </xf>
    <xf numFmtId="0" fontId="14" fillId="0" borderId="16" xfId="0" applyFont="1" applyBorder="1" applyAlignment="1">
      <alignment/>
    </xf>
    <xf numFmtId="0" fontId="34" fillId="0" borderId="18" xfId="0" applyFont="1" applyBorder="1" applyAlignment="1">
      <alignment horizontal="left"/>
    </xf>
    <xf numFmtId="39" fontId="34" fillId="0" borderId="19" xfId="0" applyNumberFormat="1" applyFont="1" applyBorder="1" applyAlignment="1">
      <alignment/>
    </xf>
    <xf numFmtId="0" fontId="34" fillId="0" borderId="19" xfId="0" applyFont="1" applyBorder="1" applyAlignment="1">
      <alignment/>
    </xf>
    <xf numFmtId="4" fontId="34" fillId="0" borderId="19" xfId="0" applyNumberFormat="1" applyFont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33" fillId="34" borderId="22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4" fontId="33" fillId="34" borderId="23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1" fontId="12" fillId="0" borderId="26" xfId="0" applyNumberFormat="1" applyFont="1" applyBorder="1" applyAlignment="1">
      <alignment horizontal="center"/>
    </xf>
    <xf numFmtId="37" fontId="12" fillId="35" borderId="27" xfId="0" applyNumberFormat="1" applyFont="1" applyFill="1" applyBorder="1" applyAlignment="1" applyProtection="1">
      <alignment horizontal="center"/>
      <protection hidden="1"/>
    </xf>
    <xf numFmtId="0" fontId="12" fillId="33" borderId="27" xfId="0" applyFont="1" applyFill="1" applyBorder="1" applyAlignment="1" applyProtection="1">
      <alignment horizontal="center"/>
      <protection locked="0"/>
    </xf>
    <xf numFmtId="0" fontId="14" fillId="33" borderId="28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/>
    </xf>
    <xf numFmtId="1" fontId="34" fillId="0" borderId="29" xfId="0" applyNumberFormat="1" applyFont="1" applyBorder="1" applyAlignment="1">
      <alignment horizontal="center"/>
    </xf>
    <xf numFmtId="37" fontId="32" fillId="33" borderId="30" xfId="0" applyNumberFormat="1" applyFont="1" applyFill="1" applyBorder="1" applyAlignment="1" applyProtection="1">
      <alignment horizontal="center"/>
      <protection locked="0"/>
    </xf>
    <xf numFmtId="1" fontId="34" fillId="0" borderId="31" xfId="0" applyNumberFormat="1" applyFont="1" applyBorder="1" applyAlignment="1">
      <alignment horizontal="center"/>
    </xf>
    <xf numFmtId="4" fontId="34" fillId="33" borderId="32" xfId="0" applyNumberFormat="1" applyFont="1" applyFill="1" applyBorder="1" applyAlignment="1" applyProtection="1">
      <alignment horizontal="center"/>
      <protection locked="0"/>
    </xf>
    <xf numFmtId="0" fontId="37" fillId="36" borderId="33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4" fontId="32" fillId="0" borderId="32" xfId="0" applyNumberFormat="1" applyFont="1" applyFill="1" applyBorder="1" applyAlignment="1" applyProtection="1">
      <alignment horizontal="center"/>
      <protection hidden="1"/>
    </xf>
    <xf numFmtId="1" fontId="34" fillId="0" borderId="34" xfId="0" applyNumberFormat="1" applyFont="1" applyBorder="1" applyAlignment="1">
      <alignment horizontal="center"/>
    </xf>
    <xf numFmtId="3" fontId="32" fillId="33" borderId="35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left" shrinkToFit="1"/>
    </xf>
    <xf numFmtId="0" fontId="38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2" fillId="33" borderId="0" xfId="0" applyFont="1" applyFill="1" applyAlignment="1" applyProtection="1">
      <alignment horizontal="right"/>
      <protection locked="0"/>
    </xf>
    <xf numFmtId="0" fontId="0" fillId="37" borderId="0" xfId="0" applyFill="1" applyBorder="1" applyAlignment="1" applyProtection="1">
      <alignment/>
      <protection hidden="1"/>
    </xf>
    <xf numFmtId="0" fontId="1" fillId="37" borderId="0" xfId="0" applyFont="1" applyFill="1" applyBorder="1" applyAlignment="1" applyProtection="1">
      <alignment/>
      <protection hidden="1"/>
    </xf>
    <xf numFmtId="0" fontId="59" fillId="37" borderId="0" xfId="0" applyFont="1" applyFill="1" applyBorder="1" applyAlignment="1" applyProtection="1">
      <alignment/>
      <protection hidden="1"/>
    </xf>
    <xf numFmtId="0" fontId="5" fillId="37" borderId="0" xfId="0" applyFont="1" applyFill="1" applyBorder="1" applyAlignment="1" applyProtection="1">
      <alignment/>
      <protection hidden="1"/>
    </xf>
    <xf numFmtId="0" fontId="11" fillId="37" borderId="0" xfId="0" applyFont="1" applyFill="1" applyBorder="1" applyAlignment="1" applyProtection="1">
      <alignment/>
      <protection hidden="1"/>
    </xf>
    <xf numFmtId="0" fontId="60" fillId="37" borderId="0" xfId="0" applyFont="1" applyFill="1" applyBorder="1" applyAlignment="1" applyProtection="1">
      <alignment/>
      <protection hidden="1"/>
    </xf>
    <xf numFmtId="4" fontId="5" fillId="37" borderId="0" xfId="0" applyNumberFormat="1" applyFont="1" applyFill="1" applyBorder="1" applyAlignment="1" applyProtection="1">
      <alignment/>
      <protection hidden="1"/>
    </xf>
    <xf numFmtId="0" fontId="5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right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36" xfId="0" applyFont="1" applyFill="1" applyBorder="1" applyAlignment="1">
      <alignment horizontal="center" vertical="center" wrapText="1"/>
    </xf>
    <xf numFmtId="0" fontId="41" fillId="37" borderId="0" xfId="0" applyFont="1" applyFill="1" applyBorder="1" applyAlignment="1">
      <alignment horizontal="center" vertical="center" wrapText="1"/>
    </xf>
    <xf numFmtId="0" fontId="12" fillId="33" borderId="0" xfId="0" applyFont="1" applyFill="1" applyAlignment="1" applyProtection="1">
      <alignment horizontal="center"/>
      <protection locked="0"/>
    </xf>
    <xf numFmtId="0" fontId="37" fillId="36" borderId="37" xfId="0" applyFont="1" applyFill="1" applyBorder="1" applyAlignment="1">
      <alignment horizontal="center"/>
    </xf>
    <xf numFmtId="0" fontId="37" fillId="36" borderId="3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3" fillId="33" borderId="0" xfId="0" applyFont="1" applyFill="1" applyAlignment="1" applyProtection="1">
      <alignment horizontal="center"/>
      <protection locked="0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39" fontId="12" fillId="36" borderId="43" xfId="0" applyNumberFormat="1" applyFont="1" applyFill="1" applyBorder="1" applyAlignment="1">
      <alignment horizontal="center"/>
    </xf>
    <xf numFmtId="39" fontId="12" fillId="36" borderId="44" xfId="0" applyNumberFormat="1" applyFont="1" applyFill="1" applyBorder="1" applyAlignment="1">
      <alignment horizontal="center"/>
    </xf>
    <xf numFmtId="0" fontId="38" fillId="0" borderId="38" xfId="0" applyFont="1" applyBorder="1" applyAlignment="1">
      <alignment horizontal="left" shrinkToFi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1390650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s%20Grad%20Rede\Modelos%20Pr&#233;vios\Cursos%20P&#243;s-Gradua&#231;&#227;o\x%20Modelo%20Planilha%20-%20Cursos%20Conveniado%20-%20Resolu&#231;&#227;o%20241-09%20x%20Oficial%20-%20Reser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 Pessoal"/>
      <sheetName val="Custo Curso"/>
      <sheetName val="PrevOrç"/>
      <sheetName val="PlanTrab"/>
    </sheetNames>
    <sheetDataSet>
      <sheetData sheetId="1">
        <row r="26">
          <cell r="A26" t="str">
            <v>MATERIAL DE CONSUMO</v>
          </cell>
        </row>
        <row r="27">
          <cell r="A27" t="str">
            <v>SERVIÇOS DE TERCEIROS E ENCARGOS</v>
          </cell>
        </row>
        <row r="34">
          <cell r="A34" t="str">
            <v>EQUIPAMENTOS E MATERIAL PERMANENTE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85" zoomScaleNormal="85" zoomScalePageLayoutView="0" workbookViewId="0" topLeftCell="A10">
      <selection activeCell="G44" sqref="G44"/>
    </sheetView>
  </sheetViews>
  <sheetFormatPr defaultColWidth="9.140625" defaultRowHeight="12.75"/>
  <cols>
    <col min="1" max="1" width="7.28125" style="85" customWidth="1"/>
    <col min="2" max="2" width="54.00390625" style="85" customWidth="1"/>
    <col min="3" max="5" width="16.8515625" style="85" customWidth="1"/>
    <col min="6" max="6" width="3.7109375" style="75" customWidth="1"/>
    <col min="7" max="7" width="45.8515625" style="75" customWidth="1"/>
    <col min="8" max="8" width="10.28125" style="75" bestFit="1" customWidth="1"/>
    <col min="9" max="9" width="9.140625" style="75" customWidth="1"/>
    <col min="10" max="247" width="9.140625" style="76" customWidth="1"/>
    <col min="248" max="255" width="9.140625" style="76" hidden="1" customWidth="1"/>
    <col min="256" max="16384" width="9.140625" style="77" customWidth="1"/>
  </cols>
  <sheetData>
    <row r="1" spans="1:5" ht="15.75">
      <c r="A1" s="1"/>
      <c r="B1" s="1"/>
      <c r="C1" s="1"/>
      <c r="D1" s="1"/>
      <c r="E1" s="1"/>
    </row>
    <row r="2" spans="1:5" ht="15.75">
      <c r="A2" s="1"/>
      <c r="B2" s="1"/>
      <c r="C2" s="1"/>
      <c r="D2" s="1"/>
      <c r="E2" s="1"/>
    </row>
    <row r="3" spans="1:5" ht="12.75" customHeight="1">
      <c r="A3" s="1"/>
      <c r="B3" s="1"/>
      <c r="C3" s="1"/>
      <c r="D3" s="1"/>
      <c r="E3" s="1"/>
    </row>
    <row r="4" spans="1:5" ht="15.75">
      <c r="A4" s="1"/>
      <c r="B4" s="3" t="s">
        <v>31</v>
      </c>
      <c r="C4" s="1"/>
      <c r="D4" s="1"/>
      <c r="E4" s="1"/>
    </row>
    <row r="5" spans="1:5" ht="15.75">
      <c r="A5" s="1"/>
      <c r="B5" s="3" t="s">
        <v>32</v>
      </c>
      <c r="C5" s="1"/>
      <c r="D5" s="1"/>
      <c r="E5" s="1"/>
    </row>
    <row r="6" spans="1:256" s="79" customFormat="1" ht="15.75">
      <c r="A6" s="4"/>
      <c r="B6" s="5"/>
      <c r="C6" s="4"/>
      <c r="D6" s="6" t="s">
        <v>33</v>
      </c>
      <c r="E6" s="7"/>
      <c r="F6" s="78"/>
      <c r="G6" s="78"/>
      <c r="H6" s="78"/>
      <c r="I6" s="78"/>
      <c r="IV6" s="80"/>
    </row>
    <row r="7" spans="1:256" s="79" customFormat="1" ht="15.75">
      <c r="A7" s="93" t="s">
        <v>40</v>
      </c>
      <c r="B7" s="93"/>
      <c r="C7" s="93"/>
      <c r="D7" s="93"/>
      <c r="E7" s="93"/>
      <c r="F7" s="78"/>
      <c r="G7" s="78"/>
      <c r="H7" s="78"/>
      <c r="I7" s="78"/>
      <c r="IV7" s="80"/>
    </row>
    <row r="8" spans="1:256" s="79" customFormat="1" ht="15.75">
      <c r="A8" s="94" t="s">
        <v>38</v>
      </c>
      <c r="B8" s="94"/>
      <c r="C8" s="94"/>
      <c r="D8" s="94"/>
      <c r="E8" s="94"/>
      <c r="F8" s="78"/>
      <c r="G8" s="78"/>
      <c r="H8" s="78"/>
      <c r="I8" s="78"/>
      <c r="IV8" s="80"/>
    </row>
    <row r="9" spans="1:256" s="79" customFormat="1" ht="16.5" thickBot="1">
      <c r="A9" s="4"/>
      <c r="B9" s="4"/>
      <c r="C9" s="4"/>
      <c r="D9" s="4"/>
      <c r="E9" s="4"/>
      <c r="F9" s="78"/>
      <c r="G9" s="78"/>
      <c r="H9" s="78"/>
      <c r="I9" s="78"/>
      <c r="IV9" s="80"/>
    </row>
    <row r="10" spans="1:256" s="79" customFormat="1" ht="48" thickBot="1">
      <c r="A10" s="8" t="s">
        <v>47</v>
      </c>
      <c r="B10" s="9" t="s">
        <v>10</v>
      </c>
      <c r="C10" s="9" t="s">
        <v>48</v>
      </c>
      <c r="D10" s="87" t="s">
        <v>45</v>
      </c>
      <c r="E10" s="88" t="s">
        <v>46</v>
      </c>
      <c r="F10" s="78"/>
      <c r="G10" s="89" t="s">
        <v>39</v>
      </c>
      <c r="H10" s="78"/>
      <c r="I10" s="78"/>
      <c r="IV10" s="80"/>
    </row>
    <row r="11" spans="1:256" s="79" customFormat="1" ht="15">
      <c r="A11" s="10">
        <v>1</v>
      </c>
      <c r="B11" s="11" t="s">
        <v>51</v>
      </c>
      <c r="C11" s="11"/>
      <c r="D11" s="12"/>
      <c r="E11" s="13">
        <f>E12+E13+E17+E18+E19+E20</f>
        <v>0</v>
      </c>
      <c r="F11" s="78"/>
      <c r="G11" s="89"/>
      <c r="H11" s="78"/>
      <c r="I11" s="78"/>
      <c r="IV11" s="80"/>
    </row>
    <row r="12" spans="1:256" s="79" customFormat="1" ht="15">
      <c r="A12" s="14"/>
      <c r="B12" s="15" t="s">
        <v>22</v>
      </c>
      <c r="C12" s="16">
        <v>0</v>
      </c>
      <c r="D12" s="17">
        <v>0</v>
      </c>
      <c r="E12" s="18">
        <f>C12*D12</f>
        <v>0</v>
      </c>
      <c r="F12" s="78"/>
      <c r="G12" s="89"/>
      <c r="H12" s="78"/>
      <c r="I12" s="78"/>
      <c r="IV12" s="80"/>
    </row>
    <row r="13" spans="1:256" s="79" customFormat="1" ht="15">
      <c r="A13" s="19"/>
      <c r="B13" s="15" t="s">
        <v>21</v>
      </c>
      <c r="C13" s="20"/>
      <c r="D13" s="21"/>
      <c r="E13" s="18">
        <f>SUM(E14:E16)</f>
        <v>0</v>
      </c>
      <c r="F13" s="78"/>
      <c r="G13" s="89"/>
      <c r="H13" s="78"/>
      <c r="I13" s="78"/>
      <c r="IV13" s="80">
        <f>((((E38-C44)*1.41043723554301)-(C15*81)))/((C42-1)*B42*0.8+(B42)-((D42*C42*0.5)+(E42*C42)))</f>
        <v>-8.804347826086957</v>
      </c>
    </row>
    <row r="14" spans="1:256" s="79" customFormat="1" ht="15">
      <c r="A14" s="14"/>
      <c r="B14" s="22" t="s">
        <v>26</v>
      </c>
      <c r="C14" s="23">
        <v>0</v>
      </c>
      <c r="D14" s="24">
        <v>0</v>
      </c>
      <c r="E14" s="25">
        <f>C14*D14</f>
        <v>0</v>
      </c>
      <c r="F14" s="78"/>
      <c r="G14" s="89"/>
      <c r="H14" s="78"/>
      <c r="I14" s="78"/>
      <c r="IV14" s="80"/>
    </row>
    <row r="15" spans="1:256" s="79" customFormat="1" ht="15">
      <c r="A15" s="14"/>
      <c r="B15" s="22" t="s">
        <v>24</v>
      </c>
      <c r="C15" s="26">
        <v>10</v>
      </c>
      <c r="D15" s="24">
        <v>0</v>
      </c>
      <c r="E15" s="25">
        <f>C15*D15</f>
        <v>0</v>
      </c>
      <c r="F15" s="78"/>
      <c r="G15" s="89"/>
      <c r="H15" s="78"/>
      <c r="I15" s="78"/>
      <c r="IV15" s="80"/>
    </row>
    <row r="16" spans="1:256" s="79" customFormat="1" ht="15">
      <c r="A16" s="14"/>
      <c r="B16" s="22" t="s">
        <v>27</v>
      </c>
      <c r="C16" s="27" t="str">
        <f>" 2 membros x "&amp;C15</f>
        <v> 2 membros x 10</v>
      </c>
      <c r="D16" s="24">
        <v>0</v>
      </c>
      <c r="E16" s="25">
        <f>2*C15*D16</f>
        <v>0</v>
      </c>
      <c r="F16" s="78"/>
      <c r="G16" s="89"/>
      <c r="H16" s="78"/>
      <c r="I16" s="78"/>
      <c r="IV16" s="80"/>
    </row>
    <row r="17" spans="1:256" s="79" customFormat="1" ht="15">
      <c r="A17" s="14"/>
      <c r="B17" s="15" t="s">
        <v>28</v>
      </c>
      <c r="C17" s="16">
        <v>0</v>
      </c>
      <c r="D17" s="17">
        <v>0</v>
      </c>
      <c r="E17" s="18">
        <f>C17*D17</f>
        <v>0</v>
      </c>
      <c r="F17" s="78"/>
      <c r="G17" s="89"/>
      <c r="H17" s="78"/>
      <c r="I17" s="78"/>
      <c r="IV17" s="80"/>
    </row>
    <row r="18" spans="1:256" s="79" customFormat="1" ht="15">
      <c r="A18" s="14"/>
      <c r="B18" s="15" t="s">
        <v>29</v>
      </c>
      <c r="C18" s="16">
        <v>0</v>
      </c>
      <c r="D18" s="17">
        <v>0</v>
      </c>
      <c r="E18" s="18">
        <f>C18*D18</f>
        <v>0</v>
      </c>
      <c r="F18" s="78"/>
      <c r="G18" s="89"/>
      <c r="H18" s="78"/>
      <c r="I18" s="78"/>
      <c r="IV18" s="80"/>
    </row>
    <row r="19" spans="1:256" s="79" customFormat="1" ht="15">
      <c r="A19" s="14"/>
      <c r="B19" s="15" t="s">
        <v>25</v>
      </c>
      <c r="C19" s="16">
        <v>0</v>
      </c>
      <c r="D19" s="17">
        <v>0</v>
      </c>
      <c r="E19" s="18">
        <f>C19*D19</f>
        <v>0</v>
      </c>
      <c r="F19" s="78"/>
      <c r="G19" s="89"/>
      <c r="H19" s="78"/>
      <c r="I19" s="81"/>
      <c r="IV19" s="80"/>
    </row>
    <row r="20" spans="1:256" s="79" customFormat="1" ht="15">
      <c r="A20" s="14"/>
      <c r="B20" s="15" t="s">
        <v>6</v>
      </c>
      <c r="C20" s="15"/>
      <c r="D20" s="28"/>
      <c r="E20" s="18">
        <f>(E12+E13+E17+E18+E19)*0.23</f>
        <v>0</v>
      </c>
      <c r="F20" s="78"/>
      <c r="G20" s="89"/>
      <c r="H20" s="78"/>
      <c r="I20" s="78"/>
      <c r="IV20" s="80"/>
    </row>
    <row r="21" spans="1:256" s="79" customFormat="1" ht="15">
      <c r="A21" s="14"/>
      <c r="B21" s="15"/>
      <c r="C21" s="15"/>
      <c r="D21" s="28"/>
      <c r="E21" s="29"/>
      <c r="F21" s="78"/>
      <c r="G21" s="89"/>
      <c r="H21" s="78"/>
      <c r="I21" s="78"/>
      <c r="IV21" s="80"/>
    </row>
    <row r="22" spans="1:256" s="79" customFormat="1" ht="15">
      <c r="A22" s="19" t="s">
        <v>11</v>
      </c>
      <c r="B22" s="30" t="str">
        <f>'[1]Custo Curso'!A26</f>
        <v>MATERIAL DE CONSUMO</v>
      </c>
      <c r="C22" s="20"/>
      <c r="D22" s="21"/>
      <c r="E22" s="31">
        <v>0</v>
      </c>
      <c r="F22" s="78"/>
      <c r="G22" s="89"/>
      <c r="H22" s="78"/>
      <c r="I22" s="78"/>
      <c r="IV22" s="80"/>
    </row>
    <row r="23" spans="1:256" s="79" customFormat="1" ht="15">
      <c r="A23" s="14"/>
      <c r="B23" s="15"/>
      <c r="C23" s="15"/>
      <c r="D23" s="28"/>
      <c r="E23" s="29"/>
      <c r="F23" s="78"/>
      <c r="G23" s="89"/>
      <c r="H23" s="78"/>
      <c r="I23" s="78"/>
      <c r="IV23" s="80"/>
    </row>
    <row r="24" spans="1:256" s="79" customFormat="1" ht="15">
      <c r="A24" s="19" t="s">
        <v>12</v>
      </c>
      <c r="B24" s="30" t="str">
        <f>'[1]Custo Curso'!A27</f>
        <v>SERVIÇOS DE TERCEIROS E ENCARGOS</v>
      </c>
      <c r="C24" s="20"/>
      <c r="D24" s="21"/>
      <c r="E24" s="32">
        <f>SUM(E25:E30)</f>
        <v>0</v>
      </c>
      <c r="F24" s="78"/>
      <c r="G24" s="89"/>
      <c r="H24" s="78"/>
      <c r="I24" s="78"/>
      <c r="IV24" s="80"/>
    </row>
    <row r="25" spans="1:256" s="79" customFormat="1" ht="15">
      <c r="A25" s="14"/>
      <c r="B25" s="33" t="s">
        <v>0</v>
      </c>
      <c r="C25" s="34">
        <v>0</v>
      </c>
      <c r="D25" s="17">
        <v>0</v>
      </c>
      <c r="E25" s="35">
        <f>C25*D25</f>
        <v>0</v>
      </c>
      <c r="F25" s="78"/>
      <c r="G25" s="89"/>
      <c r="H25" s="78"/>
      <c r="I25" s="78"/>
      <c r="IV25" s="80"/>
    </row>
    <row r="26" spans="1:256" s="79" customFormat="1" ht="15">
      <c r="A26" s="14"/>
      <c r="B26" s="33" t="s">
        <v>1</v>
      </c>
      <c r="C26" s="34">
        <v>0</v>
      </c>
      <c r="D26" s="17">
        <v>0</v>
      </c>
      <c r="E26" s="35">
        <f>C26*D26</f>
        <v>0</v>
      </c>
      <c r="F26" s="78"/>
      <c r="G26" s="89"/>
      <c r="H26" s="78"/>
      <c r="I26" s="78"/>
      <c r="IV26" s="80"/>
    </row>
    <row r="27" spans="1:256" s="79" customFormat="1" ht="15">
      <c r="A27" s="14"/>
      <c r="B27" s="33" t="s">
        <v>2</v>
      </c>
      <c r="C27" s="34">
        <v>0</v>
      </c>
      <c r="D27" s="17">
        <v>0</v>
      </c>
      <c r="E27" s="35">
        <f>C27*D27</f>
        <v>0</v>
      </c>
      <c r="F27" s="78"/>
      <c r="G27" s="89"/>
      <c r="H27" s="78"/>
      <c r="I27" s="78"/>
      <c r="IV27" s="80"/>
    </row>
    <row r="28" spans="1:256" s="79" customFormat="1" ht="15">
      <c r="A28" s="14"/>
      <c r="B28" s="33" t="s">
        <v>23</v>
      </c>
      <c r="C28" s="15"/>
      <c r="D28" s="28"/>
      <c r="E28" s="36">
        <v>0</v>
      </c>
      <c r="F28" s="78"/>
      <c r="G28" s="89"/>
      <c r="H28" s="78"/>
      <c r="I28" s="78"/>
      <c r="IV28" s="80"/>
    </row>
    <row r="29" spans="1:256" s="79" customFormat="1" ht="15">
      <c r="A29" s="14"/>
      <c r="B29" s="33" t="s">
        <v>4</v>
      </c>
      <c r="C29" s="15"/>
      <c r="D29" s="28"/>
      <c r="E29" s="36">
        <v>0</v>
      </c>
      <c r="F29" s="78"/>
      <c r="G29" s="89"/>
      <c r="H29" s="78"/>
      <c r="I29" s="78"/>
      <c r="J29" s="76"/>
      <c r="IV29" s="80"/>
    </row>
    <row r="30" spans="1:256" s="79" customFormat="1" ht="15">
      <c r="A30" s="14"/>
      <c r="B30" s="33" t="s">
        <v>5</v>
      </c>
      <c r="C30" s="15"/>
      <c r="D30" s="28"/>
      <c r="E30" s="36">
        <v>0</v>
      </c>
      <c r="F30" s="78"/>
      <c r="G30" s="89"/>
      <c r="H30" s="78"/>
      <c r="I30" s="78"/>
      <c r="IV30" s="80"/>
    </row>
    <row r="31" spans="1:256" s="79" customFormat="1" ht="15">
      <c r="A31" s="19"/>
      <c r="B31" s="20"/>
      <c r="C31" s="20"/>
      <c r="D31" s="21"/>
      <c r="E31" s="37"/>
      <c r="F31" s="78"/>
      <c r="G31" s="89"/>
      <c r="H31" s="78"/>
      <c r="I31" s="78"/>
      <c r="IV31" s="80"/>
    </row>
    <row r="32" spans="1:256" s="79" customFormat="1" ht="15">
      <c r="A32" s="19" t="s">
        <v>13</v>
      </c>
      <c r="B32" s="30" t="str">
        <f>'[1]Custo Curso'!A34</f>
        <v>EQUIPAMENTOS E MATERIAL PERMANENTE</v>
      </c>
      <c r="C32" s="20"/>
      <c r="D32" s="21"/>
      <c r="E32" s="32">
        <f>E33+E34+E35+E36</f>
        <v>0</v>
      </c>
      <c r="F32" s="78"/>
      <c r="G32" s="89"/>
      <c r="H32" s="78"/>
      <c r="I32" s="78"/>
      <c r="IV32" s="80"/>
    </row>
    <row r="33" spans="1:256" s="79" customFormat="1" ht="15">
      <c r="A33" s="38"/>
      <c r="B33" s="33" t="s">
        <v>14</v>
      </c>
      <c r="C33" s="15"/>
      <c r="D33" s="28"/>
      <c r="E33" s="36">
        <v>0</v>
      </c>
      <c r="F33" s="78"/>
      <c r="G33" s="89"/>
      <c r="H33" s="78"/>
      <c r="I33" s="78"/>
      <c r="IV33" s="80"/>
    </row>
    <row r="34" spans="1:256" s="79" customFormat="1" ht="15">
      <c r="A34" s="38"/>
      <c r="B34" s="33" t="s">
        <v>15</v>
      </c>
      <c r="C34" s="15"/>
      <c r="D34" s="28"/>
      <c r="E34" s="36">
        <v>0</v>
      </c>
      <c r="F34" s="78"/>
      <c r="G34" s="89"/>
      <c r="H34" s="78"/>
      <c r="I34" s="78"/>
      <c r="IV34" s="80"/>
    </row>
    <row r="35" spans="1:256" s="79" customFormat="1" ht="15">
      <c r="A35" s="38"/>
      <c r="B35" s="33" t="s">
        <v>49</v>
      </c>
      <c r="C35" s="15"/>
      <c r="D35" s="28"/>
      <c r="E35" s="39">
        <f>((E11+E22+E24+E33+E34+E36)*0.472754)*0.093458</f>
        <v>0</v>
      </c>
      <c r="F35" s="78"/>
      <c r="G35" s="89"/>
      <c r="H35" s="78"/>
      <c r="I35" s="78"/>
      <c r="IV35" s="80"/>
    </row>
    <row r="36" spans="1:256" s="79" customFormat="1" ht="15">
      <c r="A36" s="38"/>
      <c r="B36" s="33" t="s">
        <v>41</v>
      </c>
      <c r="C36" s="40"/>
      <c r="D36" s="40"/>
      <c r="E36" s="36">
        <v>0</v>
      </c>
      <c r="F36" s="78"/>
      <c r="G36" s="89"/>
      <c r="H36" s="81"/>
      <c r="I36" s="78"/>
      <c r="IV36" s="80"/>
    </row>
    <row r="37" spans="1:256" s="79" customFormat="1" ht="15.75" thickBot="1">
      <c r="A37" s="41"/>
      <c r="B37" s="42"/>
      <c r="C37" s="43"/>
      <c r="D37" s="44"/>
      <c r="E37" s="45"/>
      <c r="F37" s="78"/>
      <c r="G37" s="89"/>
      <c r="H37" s="81"/>
      <c r="I37" s="78"/>
      <c r="IV37" s="80"/>
    </row>
    <row r="38" spans="1:256" s="79" customFormat="1" ht="16.5" thickBot="1">
      <c r="A38" s="46"/>
      <c r="B38" s="47" t="s">
        <v>8</v>
      </c>
      <c r="C38" s="48"/>
      <c r="D38" s="49"/>
      <c r="E38" s="50">
        <f>E32+E24+E22+E11</f>
        <v>0</v>
      </c>
      <c r="F38" s="78"/>
      <c r="G38" s="89"/>
      <c r="H38" s="81"/>
      <c r="I38" s="78"/>
      <c r="J38" s="76"/>
      <c r="IV38" s="80"/>
    </row>
    <row r="39" spans="1:256" s="79" customFormat="1" ht="16.5" thickBot="1">
      <c r="A39" s="51"/>
      <c r="B39" s="4"/>
      <c r="C39" s="4"/>
      <c r="D39" s="4"/>
      <c r="E39" s="4"/>
      <c r="F39" s="78"/>
      <c r="G39" s="81"/>
      <c r="H39" s="78"/>
      <c r="I39" s="78"/>
      <c r="IV39" s="80"/>
    </row>
    <row r="40" spans="1:256" s="79" customFormat="1" ht="13.5" thickTop="1">
      <c r="A40" s="52"/>
      <c r="B40" s="95" t="s">
        <v>30</v>
      </c>
      <c r="C40" s="97" t="s">
        <v>16</v>
      </c>
      <c r="D40" s="97" t="s">
        <v>17</v>
      </c>
      <c r="E40" s="99"/>
      <c r="F40" s="78"/>
      <c r="G40" s="78"/>
      <c r="H40" s="78"/>
      <c r="I40" s="78"/>
      <c r="IV40" s="80"/>
    </row>
    <row r="41" spans="1:256" s="79" customFormat="1" ht="12.75">
      <c r="A41" s="52"/>
      <c r="B41" s="96"/>
      <c r="C41" s="98"/>
      <c r="D41" s="53" t="s">
        <v>7</v>
      </c>
      <c r="E41" s="54" t="s">
        <v>18</v>
      </c>
      <c r="F41" s="78"/>
      <c r="G41" s="78"/>
      <c r="H41" s="78"/>
      <c r="I41" s="78"/>
      <c r="IV41" s="80"/>
    </row>
    <row r="42" spans="1:256" s="79" customFormat="1" ht="16.5" thickBot="1">
      <c r="A42" s="55"/>
      <c r="B42" s="56">
        <f>C15</f>
        <v>10</v>
      </c>
      <c r="C42" s="57">
        <f>IF(C46=2,12,IF(C46=3,18,IF(C46=4,24,"Verificar")))</f>
        <v>12</v>
      </c>
      <c r="D42" s="58">
        <v>1</v>
      </c>
      <c r="E42" s="59">
        <v>0</v>
      </c>
      <c r="F42" s="78"/>
      <c r="G42" s="78"/>
      <c r="H42" s="78"/>
      <c r="I42" s="78"/>
      <c r="IV42" s="80"/>
    </row>
    <row r="43" spans="1:256" s="79" customFormat="1" ht="15.75" thickTop="1">
      <c r="A43" s="60"/>
      <c r="B43" s="61" t="s">
        <v>9</v>
      </c>
      <c r="C43" s="62" t="s">
        <v>3</v>
      </c>
      <c r="D43" s="91"/>
      <c r="E43" s="92"/>
      <c r="F43" s="78"/>
      <c r="G43" s="78"/>
      <c r="H43" s="78"/>
      <c r="I43" s="78"/>
      <c r="IV43" s="80"/>
    </row>
    <row r="44" spans="1:256" s="79" customFormat="1" ht="15">
      <c r="A44" s="60"/>
      <c r="B44" s="63" t="s">
        <v>36</v>
      </c>
      <c r="C44" s="64">
        <v>0</v>
      </c>
      <c r="D44" s="65"/>
      <c r="E44" s="66"/>
      <c r="F44" s="78"/>
      <c r="G44" s="78"/>
      <c r="H44" s="78"/>
      <c r="I44" s="78"/>
      <c r="IV44" s="80"/>
    </row>
    <row r="45" spans="1:256" s="79" customFormat="1" ht="15">
      <c r="A45" s="60"/>
      <c r="B45" s="63" t="s">
        <v>37</v>
      </c>
      <c r="C45" s="67">
        <f>'=B14-H68'!AA1</f>
        <v>-8.804347826086957</v>
      </c>
      <c r="D45" s="65"/>
      <c r="E45" s="66"/>
      <c r="F45" s="78"/>
      <c r="G45" s="81"/>
      <c r="H45" s="78"/>
      <c r="I45" s="78"/>
      <c r="IV45" s="80"/>
    </row>
    <row r="46" spans="1:256" s="79" customFormat="1" ht="16.5" thickBot="1">
      <c r="A46" s="60"/>
      <c r="B46" s="68" t="s">
        <v>35</v>
      </c>
      <c r="C46" s="69">
        <v>2</v>
      </c>
      <c r="D46" s="100"/>
      <c r="E46" s="101"/>
      <c r="F46" s="78"/>
      <c r="G46" s="78"/>
      <c r="H46" s="78"/>
      <c r="I46" s="78"/>
      <c r="IV46" s="80"/>
    </row>
    <row r="47" spans="1:256" s="79" customFormat="1" ht="13.5" thickTop="1">
      <c r="A47" s="51"/>
      <c r="B47" s="102"/>
      <c r="C47" s="102"/>
      <c r="D47" s="102"/>
      <c r="E47" s="102"/>
      <c r="F47" s="78"/>
      <c r="G47" s="78"/>
      <c r="H47" s="78"/>
      <c r="I47" s="78"/>
      <c r="IV47" s="80"/>
    </row>
    <row r="48" spans="1:256" s="79" customFormat="1" ht="12.75">
      <c r="A48" s="51"/>
      <c r="B48" s="70" t="s">
        <v>50</v>
      </c>
      <c r="C48" s="71"/>
      <c r="D48" s="71"/>
      <c r="E48" s="71"/>
      <c r="F48" s="78"/>
      <c r="G48" s="78"/>
      <c r="H48" s="78"/>
      <c r="I48" s="78"/>
      <c r="IV48" s="80"/>
    </row>
    <row r="49" spans="1:256" s="79" customFormat="1" ht="12.75">
      <c r="A49" s="51"/>
      <c r="B49" s="70"/>
      <c r="C49" s="71"/>
      <c r="D49" s="71"/>
      <c r="E49" s="71"/>
      <c r="F49" s="78"/>
      <c r="G49" s="78"/>
      <c r="H49" s="78"/>
      <c r="I49" s="78"/>
      <c r="IV49" s="80"/>
    </row>
    <row r="50" spans="1:256" s="79" customFormat="1" ht="12.75">
      <c r="A50" s="51"/>
      <c r="B50" s="70" t="s">
        <v>44</v>
      </c>
      <c r="C50" s="71"/>
      <c r="D50" s="71"/>
      <c r="E50" s="71"/>
      <c r="F50" s="78"/>
      <c r="G50" s="78"/>
      <c r="H50" s="78"/>
      <c r="I50" s="78"/>
      <c r="IV50" s="80"/>
    </row>
    <row r="51" spans="1:256" s="79" customFormat="1" ht="12.75">
      <c r="A51" s="51"/>
      <c r="B51" s="70" t="s">
        <v>42</v>
      </c>
      <c r="C51" s="71"/>
      <c r="D51" s="71"/>
      <c r="E51" s="71"/>
      <c r="F51" s="78"/>
      <c r="G51" s="78"/>
      <c r="H51" s="78"/>
      <c r="I51" s="78"/>
      <c r="IV51" s="80"/>
    </row>
    <row r="52" spans="1:256" s="79" customFormat="1" ht="12.75">
      <c r="A52" s="51"/>
      <c r="B52" s="72" t="s">
        <v>43</v>
      </c>
      <c r="C52" s="72"/>
      <c r="D52" s="71"/>
      <c r="E52" s="71"/>
      <c r="F52" s="78"/>
      <c r="G52" s="78"/>
      <c r="H52" s="78"/>
      <c r="I52" s="78"/>
      <c r="IV52" s="80"/>
    </row>
    <row r="53" spans="1:256" s="79" customFormat="1" ht="12.75">
      <c r="A53" s="51"/>
      <c r="B53" s="72"/>
      <c r="C53" s="72"/>
      <c r="D53" s="71"/>
      <c r="E53" s="71"/>
      <c r="F53" s="78"/>
      <c r="G53" s="78"/>
      <c r="H53" s="78"/>
      <c r="I53" s="78"/>
      <c r="IV53" s="80"/>
    </row>
    <row r="54" spans="1:256" s="79" customFormat="1" ht="15.75">
      <c r="A54" s="4"/>
      <c r="B54" s="4"/>
      <c r="C54" s="73" t="s">
        <v>19</v>
      </c>
      <c r="D54" s="90"/>
      <c r="E54" s="90"/>
      <c r="F54" s="78"/>
      <c r="G54" s="78"/>
      <c r="H54" s="78"/>
      <c r="I54" s="78"/>
      <c r="IV54" s="80"/>
    </row>
    <row r="55" spans="1:256" s="79" customFormat="1" ht="15.75">
      <c r="A55" s="55"/>
      <c r="B55" s="55"/>
      <c r="C55" s="55"/>
      <c r="D55" s="55"/>
      <c r="E55" s="4"/>
      <c r="F55" s="78"/>
      <c r="G55" s="78"/>
      <c r="H55" s="78"/>
      <c r="I55" s="78"/>
      <c r="IV55" s="80"/>
    </row>
    <row r="56" spans="1:256" s="79" customFormat="1" ht="15.75">
      <c r="A56" s="55"/>
      <c r="B56" s="55"/>
      <c r="C56" s="55"/>
      <c r="D56" s="55"/>
      <c r="E56" s="4"/>
      <c r="F56" s="78"/>
      <c r="G56" s="78"/>
      <c r="H56" s="78"/>
      <c r="I56" s="78"/>
      <c r="IV56" s="80"/>
    </row>
    <row r="57" spans="1:256" s="79" customFormat="1" ht="15.75">
      <c r="A57" s="55"/>
      <c r="B57" s="55"/>
      <c r="C57" s="55"/>
      <c r="D57" s="55"/>
      <c r="E57" s="74" t="s">
        <v>34</v>
      </c>
      <c r="F57" s="78"/>
      <c r="G57" s="78"/>
      <c r="H57" s="78"/>
      <c r="I57" s="78"/>
      <c r="IV57" s="80"/>
    </row>
    <row r="58" spans="1:256" s="79" customFormat="1" ht="15.75">
      <c r="A58" s="55"/>
      <c r="B58" s="55"/>
      <c r="C58" s="55"/>
      <c r="D58" s="55"/>
      <c r="E58" s="73" t="s">
        <v>20</v>
      </c>
      <c r="F58" s="78"/>
      <c r="G58" s="78"/>
      <c r="H58" s="78"/>
      <c r="I58" s="78"/>
      <c r="IV58" s="80"/>
    </row>
    <row r="59" spans="1:256" s="79" customFormat="1" ht="15">
      <c r="A59" s="82"/>
      <c r="B59" s="82"/>
      <c r="C59" s="82"/>
      <c r="D59" s="82"/>
      <c r="E59" s="83"/>
      <c r="F59" s="78"/>
      <c r="G59" s="78"/>
      <c r="H59" s="78"/>
      <c r="I59" s="78"/>
      <c r="IV59" s="80"/>
    </row>
    <row r="60" spans="1:256" s="79" customFormat="1" ht="15">
      <c r="A60" s="82"/>
      <c r="B60" s="82"/>
      <c r="C60" s="82"/>
      <c r="D60" s="82"/>
      <c r="E60" s="84"/>
      <c r="F60" s="78"/>
      <c r="G60" s="78"/>
      <c r="H60" s="78"/>
      <c r="I60" s="78"/>
      <c r="IV60" s="80"/>
    </row>
    <row r="61" spans="1:256" s="79" customFormat="1" ht="15">
      <c r="A61" s="82"/>
      <c r="C61" s="82"/>
      <c r="D61" s="82"/>
      <c r="E61" s="84"/>
      <c r="F61" s="78"/>
      <c r="G61" s="78"/>
      <c r="H61" s="78"/>
      <c r="I61" s="78"/>
      <c r="IV61" s="80"/>
    </row>
    <row r="62" ht="12.75">
      <c r="E62" s="86"/>
    </row>
  </sheetData>
  <sheetProtection password="CC5B" sheet="1"/>
  <mergeCells count="10">
    <mergeCell ref="G10:G38"/>
    <mergeCell ref="D54:E54"/>
    <mergeCell ref="D43:E43"/>
    <mergeCell ref="A7:E7"/>
    <mergeCell ref="A8:E8"/>
    <mergeCell ref="B40:B41"/>
    <mergeCell ref="C40:C41"/>
    <mergeCell ref="D40:E40"/>
    <mergeCell ref="D46:E46"/>
    <mergeCell ref="B47:E47"/>
  </mergeCells>
  <printOptions horizontalCentered="1"/>
  <pageMargins left="0.57" right="0.33" top="0.4724409448818898" bottom="0.3937007874015748" header="0.3937007874015748" footer="0.5118110236220472"/>
  <pageSetup horizontalDpi="600" verticalDpi="600" orientation="portrait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A1:AA1"/>
  <sheetViews>
    <sheetView zoomScalePageLayoutView="0" workbookViewId="0" topLeftCell="V1">
      <selection activeCell="AA1" sqref="AA1"/>
    </sheetView>
  </sheetViews>
  <sheetFormatPr defaultColWidth="9.140625" defaultRowHeight="12.75"/>
  <sheetData>
    <row r="1" ht="12.75">
      <c r="AA1" s="2">
        <f>PrevOrç!IV13</f>
        <v>-8.804347826086957</v>
      </c>
    </row>
  </sheetData>
  <sheetProtection password="EB3B" sheet="1" objects="1" scenarios="1"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5" sqref="C45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apc_da01</dc:creator>
  <cp:keywords/>
  <dc:description/>
  <cp:lastModifiedBy>Claudio Ferraro</cp:lastModifiedBy>
  <cp:lastPrinted>2018-09-06T19:00:59Z</cp:lastPrinted>
  <dcterms:created xsi:type="dcterms:W3CDTF">1998-09-28T11:33:53Z</dcterms:created>
  <dcterms:modified xsi:type="dcterms:W3CDTF">2022-07-20T12:10:42Z</dcterms:modified>
  <cp:category/>
  <cp:version/>
  <cp:contentType/>
  <cp:contentStatus/>
</cp:coreProperties>
</file>